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035" windowHeight="7680" tabRatio="839" activeTab="31"/>
  </bookViews>
  <sheets>
    <sheet name="Menu" sheetId="14" r:id="rId1"/>
    <sheet name="Daftar Tabel" sheetId="52" r:id="rId2"/>
    <sheet name="PS" sheetId="87" r:id="rId3"/>
    <sheet name="1" sheetId="20" r:id="rId4"/>
    <sheet name="2a" sheetId="21" r:id="rId5"/>
    <sheet name="2b" sheetId="22" r:id="rId6"/>
    <sheet name="3a1" sheetId="23" r:id="rId7"/>
    <sheet name="3a2" sheetId="25" r:id="rId8"/>
    <sheet name="3a3" sheetId="26" r:id="rId9"/>
    <sheet name="3a4" sheetId="27" r:id="rId10"/>
    <sheet name="3a5" sheetId="61" r:id="rId11"/>
    <sheet name="3b1" sheetId="31" r:id="rId12"/>
    <sheet name="3b2" sheetId="29" r:id="rId13"/>
    <sheet name="3b3" sheetId="30" r:id="rId14"/>
    <sheet name="3b4" sheetId="47" r:id="rId15"/>
    <sheet name="3b5-1" sheetId="63" r:id="rId16"/>
    <sheet name="3b5-2" sheetId="64" r:id="rId17"/>
    <sheet name="3b5-3" sheetId="65" r:id="rId18"/>
    <sheet name="3b5-4" sheetId="66" r:id="rId19"/>
    <sheet name="3b6" sheetId="67" r:id="rId20"/>
    <sheet name="3b7" sheetId="68" r:id="rId21"/>
    <sheet name="4" sheetId="33" r:id="rId22"/>
    <sheet name="5a" sheetId="71" r:id="rId23"/>
    <sheet name="5b" sheetId="74" r:id="rId24"/>
    <sheet name="5c" sheetId="75" r:id="rId25"/>
    <sheet name="6a" sheetId="72" r:id="rId26"/>
    <sheet name="6b" sheetId="73" r:id="rId27"/>
    <sheet name="7" sheetId="76" r:id="rId28"/>
    <sheet name="8a" sheetId="34" r:id="rId29"/>
    <sheet name="8b1" sheetId="56" r:id="rId30"/>
    <sheet name="8b2" sheetId="77" r:id="rId31"/>
    <sheet name="8c" sheetId="40" r:id="rId32"/>
    <sheet name="8d1" sheetId="42" r:id="rId33"/>
    <sheet name="8d2" sheetId="78" r:id="rId34"/>
    <sheet name="8e_1" sheetId="46" r:id="rId35"/>
    <sheet name="Ref 8e2" sheetId="89" r:id="rId36"/>
    <sheet name="8e_2" sheetId="45" r:id="rId37"/>
    <sheet name="8f1" sheetId="79" r:id="rId38"/>
    <sheet name="8f2" sheetId="84" r:id="rId39"/>
    <sheet name="8f3" sheetId="85" r:id="rId40"/>
    <sheet name="8f4-1" sheetId="80" r:id="rId41"/>
    <sheet name="8f4-2" sheetId="81" r:id="rId42"/>
    <sheet name="8f4-3" sheetId="82" r:id="rId43"/>
    <sheet name="8f4-4" sheetId="83" r:id="rId44"/>
  </sheets>
  <externalReferences>
    <externalReference r:id="rId45"/>
    <externalReference r:id="rId46"/>
    <externalReference r:id="rId47"/>
  </externalReferences>
  <definedNames>
    <definedName name="diploma" localSheetId="10">#REF!</definedName>
    <definedName name="diploma" localSheetId="13">#REF!</definedName>
    <definedName name="diploma" localSheetId="15">#REF!</definedName>
    <definedName name="diploma" localSheetId="16">#REF!</definedName>
    <definedName name="diploma" localSheetId="17">#REF!</definedName>
    <definedName name="diploma" localSheetId="18">#REF!</definedName>
    <definedName name="diploma" localSheetId="19">#REF!</definedName>
    <definedName name="diploma" localSheetId="20">#REF!</definedName>
    <definedName name="diploma" localSheetId="23">#REF!</definedName>
    <definedName name="diploma" localSheetId="24">#REF!</definedName>
    <definedName name="diploma" localSheetId="25">#REF!</definedName>
    <definedName name="diploma" localSheetId="26">#REF!</definedName>
    <definedName name="diploma" localSheetId="27">#REF!</definedName>
    <definedName name="diploma" localSheetId="30">#REF!</definedName>
    <definedName name="diploma" localSheetId="33">#REF!</definedName>
    <definedName name="diploma" localSheetId="37">#REF!</definedName>
    <definedName name="diploma" localSheetId="38">#REF!</definedName>
    <definedName name="diploma" localSheetId="39">#REF!</definedName>
    <definedName name="diploma" localSheetId="40">#REF!</definedName>
    <definedName name="diploma" localSheetId="41">#REF!</definedName>
    <definedName name="diploma" localSheetId="42">#REF!</definedName>
    <definedName name="diploma" localSheetId="43">#REF!</definedName>
    <definedName name="diploma" localSheetId="35">#REF!</definedName>
    <definedName name="diploma">#REF!</definedName>
    <definedName name="_xlnm._FilterDatabase" localSheetId="23" hidden="1">'5b'!$H$3:$AB$76</definedName>
    <definedName name="_xlnm._FilterDatabase" localSheetId="25" hidden="1">'6a'!#REF!</definedName>
  </definedNames>
  <calcPr calcId="144525"/>
</workbook>
</file>

<file path=xl/comments1.xml><?xml version="1.0" encoding="utf-8"?>
<comments xmlns="http://schemas.openxmlformats.org/spreadsheetml/2006/main">
  <authors>
    <author>Suharyadi</author>
  </authors>
  <commentList>
    <comment ref="G41" authorId="0">
      <text>
        <r>
          <rPr>
            <b/>
            <sz val="9"/>
            <rFont val="Tahoma"/>
            <charset val="0"/>
          </rPr>
          <t>NTTS</t>
        </r>
      </text>
    </comment>
  </commentList>
</comments>
</file>

<file path=xl/comments2.xml><?xml version="1.0" encoding="utf-8"?>
<comments xmlns="http://schemas.openxmlformats.org/spreadsheetml/2006/main">
  <authors>
    <author>User</author>
  </authors>
  <commentList>
    <comment ref="J7" authorId="0">
      <text>
        <r>
          <rPr>
            <sz val="9"/>
            <rFont val="Tahoma"/>
            <charset val="0"/>
          </rPr>
          <t xml:space="preserve">Isi informasi tambahan mengenai tahun berakhirnya kerjasama.
Format : YYYY
Contoh : 2016
</t>
        </r>
      </text>
    </comment>
  </commentList>
</comments>
</file>

<file path=xl/comments3.xml><?xml version="1.0" encoding="utf-8"?>
<comments xmlns="http://schemas.openxmlformats.org/spreadsheetml/2006/main">
  <authors>
    <author>Suharyadi</author>
  </authors>
  <commentList>
    <comment ref="F16" authorId="0">
      <text>
        <r>
          <rPr>
            <b/>
            <sz val="9"/>
            <color indexed="8"/>
            <rFont val="Tahoma"/>
            <charset val="134"/>
          </rPr>
          <t>DPNR</t>
        </r>
      </text>
    </comment>
  </commentList>
</comments>
</file>

<file path=xl/sharedStrings.xml><?xml version="1.0" encoding="utf-8"?>
<sst xmlns="http://schemas.openxmlformats.org/spreadsheetml/2006/main" count="2981" uniqueCount="1834">
  <si>
    <t>AKREDITASI PROGRAM STUDI</t>
  </si>
  <si>
    <t>BADAN AKREDITASI NASIONAL - PERGURUAN TINGGI</t>
  </si>
  <si>
    <t>Nama Program Studi</t>
  </si>
  <si>
    <t xml:space="preserve">:   </t>
  </si>
  <si>
    <t>Program Studi Magister Teknik Kimia Universitas Diponegoro</t>
  </si>
  <si>
    <t>Jenis Program</t>
  </si>
  <si>
    <t>Magister</t>
  </si>
  <si>
    <t>Diploma Tiga</t>
  </si>
  <si>
    <t>Sarjana</t>
  </si>
  <si>
    <t>Sarjana Terapan</t>
  </si>
  <si>
    <t>Magister Terapan</t>
  </si>
  <si>
    <t>Doktor</t>
  </si>
  <si>
    <t>Doktor Terapan</t>
  </si>
  <si>
    <t>Peringkat Akreditasi PS</t>
  </si>
  <si>
    <t>A</t>
  </si>
  <si>
    <t>Unggul</t>
  </si>
  <si>
    <t>Baik Sekali</t>
  </si>
  <si>
    <t>B</t>
  </si>
  <si>
    <t>Baik</t>
  </si>
  <si>
    <t>C</t>
  </si>
  <si>
    <t>Minimum</t>
  </si>
  <si>
    <t>Nomor SK BAN-PT</t>
  </si>
  <si>
    <t>503/SK/BAN-PT/Akred/M/N/2015</t>
  </si>
  <si>
    <t>Tanggal Kadaluarsa</t>
  </si>
  <si>
    <t>Nama Unit Pengelola</t>
  </si>
  <si>
    <t>Fakultas Teknik</t>
  </si>
  <si>
    <t>Nama Perguruan Tinggi</t>
  </si>
  <si>
    <t>Universitas Diponegoro</t>
  </si>
  <si>
    <t>Perguruan Tinggi Negeri - Satker</t>
  </si>
  <si>
    <t>Perguruan Tinggi Negeri - Badan Layanan Umum</t>
  </si>
  <si>
    <t>Perguruan Tinggi Negeri - Badan Hukum</t>
  </si>
  <si>
    <t>Perguruan Tinggi Swasta</t>
  </si>
  <si>
    <t xml:space="preserve">Alamat </t>
  </si>
  <si>
    <t>Jl. Prof. Sudharto, SH-Tembalang, Semarang</t>
  </si>
  <si>
    <t xml:space="preserve">Kota/Kabupaten :  </t>
  </si>
  <si>
    <t>Semarang</t>
  </si>
  <si>
    <t xml:space="preserve">Kode Pos :  </t>
  </si>
  <si>
    <t>Nomor Telepon</t>
  </si>
  <si>
    <t>024-7460058</t>
  </si>
  <si>
    <t>E-mail</t>
  </si>
  <si>
    <t>Website</t>
  </si>
  <si>
    <t>http://tekim.undip.ac.id</t>
  </si>
  <si>
    <r>
      <rPr>
        <b/>
        <sz val="18"/>
        <color theme="1"/>
        <rFont val="Calibri"/>
        <family val="2"/>
        <charset val="0"/>
        <scheme val="minor"/>
      </rPr>
      <t xml:space="preserve">TS </t>
    </r>
    <r>
      <rPr>
        <b/>
        <vertAlign val="superscript"/>
        <sz val="18"/>
        <color indexed="8"/>
        <rFont val="Calibri"/>
        <family val="2"/>
        <charset val="0"/>
      </rPr>
      <t>*)</t>
    </r>
  </si>
  <si>
    <t>/</t>
  </si>
  <si>
    <t>Nama Pengusul</t>
  </si>
  <si>
    <r>
      <rPr>
        <vertAlign val="superscript"/>
        <sz val="14"/>
        <color indexed="50"/>
        <rFont val="Calibri"/>
        <family val="2"/>
        <charset val="0"/>
      </rPr>
      <t>*)</t>
    </r>
    <r>
      <rPr>
        <sz val="14"/>
        <color rgb="FF92D050"/>
        <rFont val="Calibri"/>
        <family val="2"/>
        <charset val="0"/>
        <scheme val="minor"/>
      </rPr>
      <t xml:space="preserve"> TS = Tahun akademik penuh terakhir saat pengajuan usulan akreditasi</t>
    </r>
  </si>
  <si>
    <t>Tanggal</t>
  </si>
  <si>
    <t>ban-pt</t>
  </si>
  <si>
    <t>versi 1.1</t>
  </si>
  <si>
    <t>DAFTAR TABEL - LAPORAN KINERJA PROGRAM STUDI</t>
  </si>
  <si>
    <t>No</t>
  </si>
  <si>
    <t>Nomor dan Judul Tabel</t>
  </si>
  <si>
    <t>Nama Sheet</t>
  </si>
  <si>
    <t>Tabel Daftar Program Studi di Unit Pengelola Program Studi</t>
  </si>
  <si>
    <t>PS</t>
  </si>
  <si>
    <t>Tabel 1 Kerjasama Tridharma</t>
  </si>
  <si>
    <t>Tabel 2.a Seleksi Mahasiswa</t>
  </si>
  <si>
    <t>2a</t>
  </si>
  <si>
    <t>Tabel 2.b Mahasiswa Asing</t>
  </si>
  <si>
    <t>2b</t>
  </si>
  <si>
    <t>Tabel 3.a.1) Dosen Tetap Perguruan Tinggi yang ditugaskan sebagai pengampu mata kuliah</t>
  </si>
  <si>
    <t>3a1</t>
  </si>
  <si>
    <t>Tabel 3.a.2) Ekuivalen Waktu Mengajar Penuh (EWMP) Dosen Tetap Perguruan Tinggi</t>
  </si>
  <si>
    <t>3a2</t>
  </si>
  <si>
    <t>Tabel 3.a.3) Dosen Tidak Tetap yang ditugaskan sebagai pengampu mata kuliah</t>
  </si>
  <si>
    <t>3a3</t>
  </si>
  <si>
    <t>Tabel 3.a.4) Dosen Pembimbing Utama Tugas Akhir</t>
  </si>
  <si>
    <t>3a4</t>
  </si>
  <si>
    <t xml:space="preserve">Tabel 3.a.5) Dosen Industri/Praktisi </t>
  </si>
  <si>
    <t>3a5</t>
  </si>
  <si>
    <t>Tabel 3.b.1) Pengakuan/Rekognisi Dosen</t>
  </si>
  <si>
    <t>3b1</t>
  </si>
  <si>
    <t>Tabel 3.b.2) Penelitian DTPS</t>
  </si>
  <si>
    <t>3b2</t>
  </si>
  <si>
    <t>Tabel 3.b.3) PkM DTPS</t>
  </si>
  <si>
    <t>3b3</t>
  </si>
  <si>
    <t>Tabel 3.b.4) Pagelaran/Pameran/Presentasi/Publikasi Ilmiah DTPS</t>
  </si>
  <si>
    <t>3b4</t>
  </si>
  <si>
    <t>Tabel 3.b.5) Luaran Penelitian/PkM Lainnya - HKI (Paten, Paten Sederhana)</t>
  </si>
  <si>
    <t>3b5-1</t>
  </si>
  <si>
    <t>Tabel 3.b.5) Luaran Penelitian/PkM Lainnya - HKI (Hak Cipta, Desain Produk Industri, dll.)</t>
  </si>
  <si>
    <t>3b5-2</t>
  </si>
  <si>
    <t>Tabel 3.b.5) Luaran Penelitian/PkM Lainnya - Teknologi Tepat Guna, Produk, Karya Seni, Rekayasa Sosial</t>
  </si>
  <si>
    <t>3b5-3</t>
  </si>
  <si>
    <r>
      <rPr>
        <sz val="11"/>
        <color theme="1"/>
        <rFont val="Calibri"/>
        <family val="2"/>
        <charset val="0"/>
        <scheme val="minor"/>
      </rPr>
      <t xml:space="preserve">Tabel 3.b.5) Luaran Penelitian/PkM Lainnya - Buku ber-ISBN, </t>
    </r>
    <r>
      <rPr>
        <i/>
        <sz val="11"/>
        <color indexed="8"/>
        <rFont val="Calibri"/>
        <family val="2"/>
        <charset val="0"/>
      </rPr>
      <t>Book Chapter</t>
    </r>
  </si>
  <si>
    <t>3b5-4</t>
  </si>
  <si>
    <t>Tabel 3.b.6) Karya Ilmiah DTPS yang Disitasi</t>
  </si>
  <si>
    <t>3b6</t>
  </si>
  <si>
    <t>Tabel 3.b.7) Produk/Jasa DTPS yang Diadopsi oleh Industri/Masyarakat</t>
  </si>
  <si>
    <t>3b7</t>
  </si>
  <si>
    <t>Tabel 4.b Penggunaan Dana</t>
  </si>
  <si>
    <t>Tabel 5.a Kurikulum, Capaian Pembelajaran, dan Rencana Pembelajaran</t>
  </si>
  <si>
    <t>5a</t>
  </si>
  <si>
    <t>Tabel 5.b Integrasi Kegiatan Penelitian/PkM dalam Pembelajaran</t>
  </si>
  <si>
    <t>5b</t>
  </si>
  <si>
    <t>Tabel 5.c Kepuasan Mahasiswa</t>
  </si>
  <si>
    <t>5c</t>
  </si>
  <si>
    <t>Tabel 6.a Penelitian DTPS yang Melibatkan Mahasiswa</t>
  </si>
  <si>
    <t>6a</t>
  </si>
  <si>
    <t>Tabel 6.b Penelitian DTPS yang Menjadi Rujukan Tema Tesis/Disertasi</t>
  </si>
  <si>
    <t>6b</t>
  </si>
  <si>
    <t>Tabel 7 PkM DTPS yang Melibatkan Mahasiswa</t>
  </si>
  <si>
    <t>Tabel 8.a IPK Lulusan</t>
  </si>
  <si>
    <t>8a</t>
  </si>
  <si>
    <t>Tabel 8.b.1) Prestasi Akademik Mahasiswa</t>
  </si>
  <si>
    <t>8b1</t>
  </si>
  <si>
    <t>Tabel 8.b.2) Prestasi Non-akademik Mahasiswa</t>
  </si>
  <si>
    <t>8b2</t>
  </si>
  <si>
    <t>Tabel 8.c Masa Studi Lulusan</t>
  </si>
  <si>
    <t>8c</t>
  </si>
  <si>
    <t>Tabel 8.d.1) Waktu Tunggu Lulusan</t>
  </si>
  <si>
    <t>8d1</t>
  </si>
  <si>
    <t>Tabel 8.d.2) Kesesuaian Bidang Kerja Lulusan</t>
  </si>
  <si>
    <t>8d2</t>
  </si>
  <si>
    <t>Tabel 8.e.1) Tempat Kerja Lulusan</t>
  </si>
  <si>
    <t>8e_1</t>
  </si>
  <si>
    <t>Tabel Referensi 8.e.2)</t>
  </si>
  <si>
    <t>Ref 8e2</t>
  </si>
  <si>
    <t>Tabel 8.e.2) Kepuasan Pengguna Lulusan</t>
  </si>
  <si>
    <t>8e_2</t>
  </si>
  <si>
    <t>Tabel 8.f.1) Pagelaran/Pameran/Presentasi/Publikasi Ilmiah Mahasiswa</t>
  </si>
  <si>
    <t>8f1</t>
  </si>
  <si>
    <t>Tabel 8.f.2) Karya Ilmiah Mahasiswa yang Disitasi</t>
  </si>
  <si>
    <t>8f2</t>
  </si>
  <si>
    <t>Tabel 8.f.3) Produk/Jasa Mahasiswa yang Diadopsi oleh Industri/Masyarakat</t>
  </si>
  <si>
    <t>8f3</t>
  </si>
  <si>
    <t>Tabel 8.f.4) Luaran Penelitian yang Dihasilkan Mahasiswa - HKI (Paten, Paten Sederhana)</t>
  </si>
  <si>
    <t>8f4-1</t>
  </si>
  <si>
    <t>Tabel 8.f.4) Luaran Penelitian yang Dihasilkan Mahasiswa - HKI (Hak Cipta, Desain Produk Industri, dll.)</t>
  </si>
  <si>
    <t>8f4-2</t>
  </si>
  <si>
    <t>Tabel 8.f.4) Luaran Penelitian yang Dihasilkan Mahasiswa -Teknologi Tepat Guna, Produk, Karya Seni, Rekayasa Sosial</t>
  </si>
  <si>
    <t>8f4-3</t>
  </si>
  <si>
    <r>
      <rPr>
        <sz val="11"/>
        <color theme="1"/>
        <rFont val="Calibri"/>
        <family val="2"/>
        <charset val="0"/>
        <scheme val="minor"/>
      </rPr>
      <t xml:space="preserve">Tabel 8.f.4) Luaran Penelitian yang Dihasilkan Mahasiswa - Buku ber-ISBN, </t>
    </r>
    <r>
      <rPr>
        <i/>
        <sz val="11"/>
        <color indexed="8"/>
        <rFont val="Calibri"/>
        <family val="2"/>
        <charset val="0"/>
      </rPr>
      <t>Book Chapter</t>
    </r>
  </si>
  <si>
    <t>8f4-4</t>
  </si>
  <si>
    <t>Tabel Daftar Program Studi di Unit Pengelola Program Studi (UPPS)</t>
  </si>
  <si>
    <t>&lt;&lt;&lt; Daftar Tabel</t>
  </si>
  <si>
    <t>Status/Peringkat</t>
  </si>
  <si>
    <t>Terakreditasi Unggul</t>
  </si>
  <si>
    <t>Terakreditasi A</t>
  </si>
  <si>
    <t>Terakreditasi Baik Sekali</t>
  </si>
  <si>
    <t>Terakreditasi B</t>
  </si>
  <si>
    <t>Terakreditasi Baik</t>
  </si>
  <si>
    <t>Terakreditasi C</t>
  </si>
  <si>
    <t>Terakreditasi Minimum</t>
  </si>
  <si>
    <t>Tidak Terakreditasi</t>
  </si>
  <si>
    <t>Nama 
Program Studi</t>
  </si>
  <si>
    <t>Akreditasi Program Studi</t>
  </si>
  <si>
    <t>Jumlah Mahasiswa saat TS</t>
  </si>
  <si>
    <t>Status/ Peringkat</t>
  </si>
  <si>
    <t>No. dan Tgl. SK</t>
  </si>
  <si>
    <t>Tgl. Kadaluarsa</t>
  </si>
  <si>
    <t>Doktor Teknik Sipil</t>
  </si>
  <si>
    <t>470/SK/BAN-PT/Akred/D/XII/2014 (14/12/2014)</t>
  </si>
  <si>
    <t>12/14/2019</t>
  </si>
  <si>
    <t>Doktor Ilmu Arsitektur dan Perkotaan</t>
  </si>
  <si>
    <t>1133/SK/BAN-PT/Akred/D/IV/2018 (24/04/2018)</t>
  </si>
  <si>
    <t>Doktor Teknik Kimia</t>
  </si>
  <si>
    <t>1885/SK/BAN-PT/Akred/D/VI/2017 (06/06/2017)</t>
  </si>
  <si>
    <t>Doktor Teknik Mesin</t>
  </si>
  <si>
    <t>1231/SK/BAN-PT/Akred/D/V/2018 (02/05/2018)</t>
  </si>
  <si>
    <t>Magister Teknik Sipil</t>
  </si>
  <si>
    <t>0279/SK/BAN-PT/Akred/M/IV/2016 (21/04/2016)</t>
  </si>
  <si>
    <t>Magister Arsitektur</t>
  </si>
  <si>
    <t>167/SK/BAN-PT/Akred/M/I/2018 (03/01/2018)</t>
  </si>
  <si>
    <t>Magister Teknik Kimia</t>
  </si>
  <si>
    <t>503/SK/BAN-PT/Akred/M/V/2015 (30/05/2015)</t>
  </si>
  <si>
    <t>Magister Teknik Mesin</t>
  </si>
  <si>
    <t>2937/SK/BAN-PT/Akred/M/XII/2016 (01/12/2016)</t>
  </si>
  <si>
    <t>Magister Teknik Elektro</t>
  </si>
  <si>
    <t>3361/SK/BAN-PT/Akred/M/IX/2017 (12/09/2017)</t>
  </si>
  <si>
    <t>Magister Pembangunan Wilayah Dan Kota</t>
  </si>
  <si>
    <t>3304/SK/BAN-PT/Akred/M/XII/2016 (27/12/2016)</t>
  </si>
  <si>
    <t>Magister Teknik Dan Manajemen Industri</t>
  </si>
  <si>
    <t>1121/SK/BAN-PT/Akred/M/IV/2019 (23/04/2019)</t>
  </si>
  <si>
    <t>Profesi</t>
  </si>
  <si>
    <t>Program Profesi Insinyur</t>
  </si>
  <si>
    <t>Teknik Sipil</t>
  </si>
  <si>
    <t>795/SK/BAN-PT/Akred/S/VIII/2015 (01/08/2015)</t>
  </si>
  <si>
    <t>Arsitektur</t>
  </si>
  <si>
    <t>2825/SK/BAN-PT/Akred/S/X/2018 (15/10/2018)</t>
  </si>
  <si>
    <t>Teknik Kimia</t>
  </si>
  <si>
    <t>173/SK/BAN-PT/Akred/S/VI/2014 (13/06/2014)</t>
  </si>
  <si>
    <t>Perencanaan Wilayah Dan Kota</t>
  </si>
  <si>
    <t>3494/SK/BAN-PT/Akred/S/XII/2018 (20/12/2018)</t>
  </si>
  <si>
    <t>Teknik Mesin</t>
  </si>
  <si>
    <t>392/SK/BAN-PT/Akred/S/X/2014 (01/10/2014)</t>
  </si>
  <si>
    <t>Teknik Elektro</t>
  </si>
  <si>
    <t>168/SK/BAN-PT/Akred/S/VI/2014 (05/06/2014)</t>
  </si>
  <si>
    <t>Teknik Industri</t>
  </si>
  <si>
    <t>4215/SK/BAN-PT/Akred/S/XI/2017 (07/11/2017)</t>
  </si>
  <si>
    <t>Teknik Lingkungan</t>
  </si>
  <si>
    <t>929/SK/BAN-PT/Akred/S/IV/2018 (03/04/2018)</t>
  </si>
  <si>
    <t>Teknik Perkapalan</t>
  </si>
  <si>
    <t>1057/SK/BAN-PT/Akred/S/VI/2016 (23/06/2016)</t>
  </si>
  <si>
    <t>Teknik Geologi</t>
  </si>
  <si>
    <t>2064/SK/BAN-PT/Akred/S/VI/2017 (20/06/2017)</t>
  </si>
  <si>
    <t>Teknik Geodesi</t>
  </si>
  <si>
    <t>1614/SK/BAN-PT/Akred/S/VI/2018 (26/06/2018)</t>
  </si>
  <si>
    <t>Teknik Komputer</t>
  </si>
  <si>
    <t>1619/SK/BAN-PT/Akred/S/V/2019 (21/05/2019)</t>
  </si>
  <si>
    <t>Tabel 1 Kerjasama</t>
  </si>
  <si>
    <t>Check</t>
  </si>
  <si>
    <t>V</t>
  </si>
  <si>
    <t>No.</t>
  </si>
  <si>
    <t>Lembaga Mitra</t>
  </si>
  <si>
    <r>
      <rPr>
        <b/>
        <sz val="11"/>
        <color theme="1"/>
        <rFont val="Calibri"/>
        <family val="2"/>
        <charset val="0"/>
        <scheme val="minor"/>
      </rPr>
      <t xml:space="preserve">Tingkat </t>
    </r>
    <r>
      <rPr>
        <b/>
        <vertAlign val="superscript"/>
        <sz val="11"/>
        <color indexed="8"/>
        <rFont val="Calibri"/>
        <family val="2"/>
        <charset val="0"/>
      </rPr>
      <t>*)</t>
    </r>
  </si>
  <si>
    <t>Judul Kegiatan Kerjasama</t>
  </si>
  <si>
    <t>Manfaat bagi PS yang Diakreditasi</t>
  </si>
  <si>
    <t>Waktu dan Durasi</t>
  </si>
  <si>
    <t>Bukti Kerjasama</t>
  </si>
  <si>
    <t>Tahun Berakhirnya Kerjasama (YYYY)</t>
  </si>
  <si>
    <t>Interna-sional</t>
  </si>
  <si>
    <t>Nasional</t>
  </si>
  <si>
    <t>Wilayah/ Lokal</t>
  </si>
  <si>
    <t>PT. Pertamina (persero) - Jakarta</t>
  </si>
  <si>
    <t xml:space="preserve">Penelitian penyusunan Feasibility studi dan engineering package skala pilot untuk proses gasifikasi oil menjadi bahan bakar gas dan cair </t>
  </si>
  <si>
    <t>30 Agustus 2018 (90 hari)</t>
  </si>
  <si>
    <t>PT. Papertech Indonesia Unit II - Magelang</t>
  </si>
  <si>
    <t>Pelatihan tentang pengelolaan lingkungan dan optimasi kinerja IPAL PT.Papertech Indonesia Unit II- Magelang</t>
  </si>
  <si>
    <t>8-9 Januari 2018</t>
  </si>
  <si>
    <r>
      <t>PT</t>
    </r>
    <r>
      <rPr>
        <sz val="10"/>
        <color rgb="FF000000"/>
        <rFont val="Arial Narrow"/>
        <family val="2"/>
        <charset val="0"/>
      </rPr>
      <t>. Pertamina (persero) - jakarta</t>
    </r>
  </si>
  <si>
    <t>Pekerjaan studi pemanfaatan sludge oil pertamina sebagai bahan bakar dengan cara gasifikasi/pirolisa kerjasama fakultas teknik undip dengan pertamina</t>
  </si>
  <si>
    <t>13-10-2016 s/d 12-10-2017 (12 bulan)</t>
  </si>
  <si>
    <t>Fakultas Teknik Universitas Mulawarman Samarinda</t>
  </si>
  <si>
    <t>Pendidikan dan pelatihan, penelitian dan pengembangan serta pengabdian kepada masyarakat</t>
  </si>
  <si>
    <t>10 Februari 2016</t>
  </si>
  <si>
    <t>Universitas Tidar</t>
  </si>
  <si>
    <t>Pengembangan tridharma perguruan tinggi</t>
  </si>
  <si>
    <t>25 Februari 2016</t>
  </si>
  <si>
    <t>PT Medion</t>
  </si>
  <si>
    <t>17 Maret 2016</t>
  </si>
  <si>
    <r>
      <t xml:space="preserve">Asian </t>
    </r>
    <r>
      <rPr>
        <sz val="11"/>
        <color rgb="FF000000"/>
        <rFont val="Arial Narrow"/>
        <family val="2"/>
        <charset val="0"/>
      </rPr>
      <t>I</t>
    </r>
    <r>
      <rPr>
        <sz val="11"/>
        <color rgb="FF000000"/>
        <rFont val="Arial Narrow"/>
        <family val="2"/>
        <charset val="0"/>
      </rPr>
      <t>nstitut</t>
    </r>
    <r>
      <rPr>
        <sz val="11"/>
        <color rgb="FF000000"/>
        <rFont val="Arial Narrow"/>
        <family val="2"/>
        <charset val="0"/>
      </rPr>
      <t>e</t>
    </r>
    <r>
      <rPr>
        <sz val="11"/>
        <color rgb="FF000000"/>
        <rFont val="Arial Narrow"/>
        <family val="2"/>
        <charset val="0"/>
      </rPr>
      <t xml:space="preserve"> of </t>
    </r>
    <r>
      <rPr>
        <sz val="11"/>
        <color rgb="FF000000"/>
        <rFont val="Arial Narrow"/>
        <family val="2"/>
        <charset val="0"/>
      </rPr>
      <t>T</t>
    </r>
    <r>
      <rPr>
        <sz val="11"/>
        <color rgb="FF000000"/>
        <rFont val="Arial Narrow"/>
        <family val="2"/>
        <charset val="0"/>
      </rPr>
      <t xml:space="preserve">echnology </t>
    </r>
    <r>
      <rPr>
        <sz val="11"/>
        <color rgb="FF000000"/>
        <rFont val="Arial Narrow"/>
        <family val="2"/>
        <charset val="0"/>
      </rPr>
      <t>T</t>
    </r>
    <r>
      <rPr>
        <sz val="11"/>
        <color rgb="FF000000"/>
        <rFont val="Arial Narrow"/>
        <family val="2"/>
        <charset val="0"/>
      </rPr>
      <t>hailand</t>
    </r>
  </si>
  <si>
    <t>Seoul National University Korea</t>
  </si>
  <si>
    <t>Moa on academic and research cooperation</t>
  </si>
  <si>
    <t>21 April 2016</t>
  </si>
  <si>
    <t>Student exchange agreement (sea)</t>
  </si>
  <si>
    <t>PT Bank Rakyat Indonesia Kanca Semarang A Yani</t>
  </si>
  <si>
    <t>Pemberian CSR bantuan pembangunan pusat kegiatan mahasiswa dan pengembangan masjid Fakultas Teknik Undip</t>
  </si>
  <si>
    <t>1 Juni 2016</t>
  </si>
  <si>
    <t>National Taiwan University of Science and Technology (NTUST) Taiwan</t>
  </si>
  <si>
    <t>1 januari 2014</t>
  </si>
  <si>
    <t>Universitas Muhammadiyah Jakarta</t>
  </si>
  <si>
    <t>10 Mei 2017</t>
  </si>
  <si>
    <t>Pusat Penelitian Teh  dan Kina Gambung (PPTK)</t>
  </si>
  <si>
    <t>Pengembangan tri dharma perguruan tinggi</t>
  </si>
  <si>
    <t>11 April 2017</t>
  </si>
  <si>
    <t>Universitas Udayana Bali</t>
  </si>
  <si>
    <t>09 Juni 2017</t>
  </si>
  <si>
    <t>Universitas Muhammadiyah Yogyakarta</t>
  </si>
  <si>
    <t>14 Juni 2017</t>
  </si>
  <si>
    <t>English First</t>
  </si>
  <si>
    <t>Pendidikan bahasa inggris dan pelatihan test toefl</t>
  </si>
  <si>
    <t>27 Oktober 2017</t>
  </si>
  <si>
    <t>Universiti Teknologi Malaysia</t>
  </si>
  <si>
    <t>24 Oktober 2017</t>
  </si>
  <si>
    <t>PT. Pupuk Kujang</t>
  </si>
  <si>
    <t>Pendidikan, penelitian, dan pengabdian kepada masyarakat</t>
  </si>
  <si>
    <t>15 januari 2018</t>
  </si>
  <si>
    <t>Pukyong National University Korea (PKNU)</t>
  </si>
  <si>
    <t>2 Februari 2017</t>
  </si>
  <si>
    <t>Persatuan Insinyur Indonesia (PII)</t>
  </si>
  <si>
    <t>PT. Bank Tabungan Negara (Persero)</t>
  </si>
  <si>
    <t>Dukungan Sumberdaya dan Jasa Pendampingan</t>
  </si>
  <si>
    <t>21 Februari 2017</t>
  </si>
  <si>
    <t>Tabel 2.a Seleksi Mahasiswa Baru</t>
  </si>
  <si>
    <t>Tahun Akademik</t>
  </si>
  <si>
    <t>Daya Tampung</t>
  </si>
  <si>
    <t xml:space="preserve">Jumlah Calon Mahasiswa </t>
  </si>
  <si>
    <t>Jumlah Mahasiswa Baru</t>
  </si>
  <si>
    <t>Jumlah Mahasiswa Aktif</t>
  </si>
  <si>
    <t>Pendaftar</t>
  </si>
  <si>
    <t>Lulus Seleksi</t>
  </si>
  <si>
    <t>Reguler</t>
  </si>
  <si>
    <r>
      <rPr>
        <b/>
        <sz val="10"/>
        <color theme="1"/>
        <rFont val="Calibri"/>
        <family val="2"/>
        <charset val="0"/>
        <scheme val="minor"/>
      </rPr>
      <t>Transfer</t>
    </r>
    <r>
      <rPr>
        <b/>
        <vertAlign val="superscript"/>
        <sz val="10"/>
        <color indexed="8"/>
        <rFont val="Calibri"/>
        <family val="2"/>
        <charset val="0"/>
      </rPr>
      <t>*)</t>
    </r>
  </si>
  <si>
    <t>TS-4</t>
  </si>
  <si>
    <t>TS-3</t>
  </si>
  <si>
    <t>TS-2</t>
  </si>
  <si>
    <t>TS-1</t>
  </si>
  <si>
    <t>TS</t>
  </si>
  <si>
    <t>Jumlah</t>
  </si>
  <si>
    <t>Diisi oleh pengusul dari Program Studi pada program Sarjana/Sarjana Terapan/Magister/Magister Terapan/Doktor/Doktor Terapan.</t>
  </si>
  <si>
    <t xml:space="preserve">Program Studi </t>
  </si>
  <si>
    <t>Jumlah Mahasiswa Asing Penuh Waktu</t>
  </si>
  <si>
    <t>Jumlah Mahasiswa Asing Paruh Waktu</t>
  </si>
  <si>
    <t>Tabel 3.a.1) Dosen Tetap Perguruan Tinggi yang ditugaskan sebagai pengampu mata kuliah pada Program Studi yang diakreditasi</t>
  </si>
  <si>
    <t>Nama Dosen</t>
  </si>
  <si>
    <t>Pendidikan Pasca Sarjana</t>
  </si>
  <si>
    <t>Bidang Keahlian</t>
  </si>
  <si>
    <t>Kesesuaian dengan Kompetensi Inti PS</t>
  </si>
  <si>
    <t>Jabatan Akademik</t>
  </si>
  <si>
    <t>Sertifikat Pendidik Profesional</t>
  </si>
  <si>
    <t>Sertifikat  Kompetensi/ Profesi/  Industri</t>
  </si>
  <si>
    <t>Mata Kuliah yang Diampu pada PS yang Diakreditasi</t>
  </si>
  <si>
    <t>Kesesuaian Bidang Keahlian dengan Mata Kuliah yang Diampu</t>
  </si>
  <si>
    <t>Mata Kuliah yang Diampu pada PS Lain</t>
  </si>
  <si>
    <t>Bambang Pramudono</t>
  </si>
  <si>
    <t>S3</t>
  </si>
  <si>
    <t>Emulsi dan Surfaktan</t>
  </si>
  <si>
    <t>Guru Besar</t>
  </si>
  <si>
    <t>08100801393</t>
  </si>
  <si>
    <t>Filsafat ilmu dan metodologi penelitian</t>
  </si>
  <si>
    <t>Matematika Teknik Kimia I</t>
  </si>
  <si>
    <t>Teknologi emulsi dan surfaktan</t>
  </si>
  <si>
    <t>Teknologi Minyak Bumi</t>
  </si>
  <si>
    <t>UO IV : Pemisahan Bertingkat</t>
  </si>
  <si>
    <t>Budiyono</t>
  </si>
  <si>
    <t>Biogas</t>
  </si>
  <si>
    <t>08100803761</t>
  </si>
  <si>
    <t>Metodologi Penelitian</t>
  </si>
  <si>
    <t>Keselamatan Kerja dan Proses</t>
  </si>
  <si>
    <t>Menejemen dan Konservasi Energi</t>
  </si>
  <si>
    <t>Purwanto</t>
  </si>
  <si>
    <t>09110080184</t>
  </si>
  <si>
    <t>Teknologi pengolahan limbah</t>
  </si>
  <si>
    <t>Pengendalian Proses</t>
  </si>
  <si>
    <t>Teknologi Katalis</t>
  </si>
  <si>
    <t>Teknologi Bersih</t>
  </si>
  <si>
    <t>Kewirausahaan</t>
  </si>
  <si>
    <t>Pengendalian Proses (KLS Inter )</t>
  </si>
  <si>
    <t>Aji Prasetyaningrum</t>
  </si>
  <si>
    <t>Lektor Kepala</t>
  </si>
  <si>
    <t>Ada</t>
  </si>
  <si>
    <t>Teknologi pengolahan bahan pangan</t>
  </si>
  <si>
    <t>Kimia Analisis</t>
  </si>
  <si>
    <t>Abdullah</t>
  </si>
  <si>
    <t>Teknologi Fermentasi</t>
  </si>
  <si>
    <t>08100803752</t>
  </si>
  <si>
    <t>Pendidikan Agama Islam</t>
  </si>
  <si>
    <t>Ekonomi Teknik Kimia</t>
  </si>
  <si>
    <t>Manajemen Proyek dan Industri</t>
  </si>
  <si>
    <t>Teknologi Enzim dan Fermentasi</t>
  </si>
  <si>
    <t>Ekonomi Teknik Kimia ( KLS I )</t>
  </si>
  <si>
    <t>Bakti Jos</t>
  </si>
  <si>
    <t>08100803753</t>
  </si>
  <si>
    <t xml:space="preserve">Fisika </t>
  </si>
  <si>
    <t>Teknologi pemrosesan gas</t>
  </si>
  <si>
    <t>Perancangan Alat Proses</t>
  </si>
  <si>
    <t>Fisika  (KLS Inter)</t>
  </si>
  <si>
    <t>Ratnawati</t>
  </si>
  <si>
    <t>101100809733</t>
  </si>
  <si>
    <t>Termodinamika lanjut</t>
  </si>
  <si>
    <t>Termodinamika  II</t>
  </si>
  <si>
    <t>Analisis sistem proses</t>
  </si>
  <si>
    <t>Teknologi Polimer</t>
  </si>
  <si>
    <t>Thermodinamika II  (KLS Ingter)</t>
  </si>
  <si>
    <t>Azas teknik Kimia I ( KLS Inter)</t>
  </si>
  <si>
    <t>Widayat</t>
  </si>
  <si>
    <t>091100801603</t>
  </si>
  <si>
    <t>Fenomena perpindahan lanjut</t>
  </si>
  <si>
    <t>Advance materials</t>
  </si>
  <si>
    <t>Kimia Analisis  (Kls Inter)</t>
  </si>
  <si>
    <t>Teknologi Pinch</t>
  </si>
  <si>
    <t>Didi Dwi Anggoro</t>
  </si>
  <si>
    <t>101100809732</t>
  </si>
  <si>
    <t>Perencanaan dan kebijakan energi</t>
  </si>
  <si>
    <t xml:space="preserve">Teknik Reaksi Kimia </t>
  </si>
  <si>
    <t>Reaktor</t>
  </si>
  <si>
    <t>Teknik Reaksi Kimia (KLS Inter)</t>
  </si>
  <si>
    <t>I Nyoman Widiasa</t>
  </si>
  <si>
    <t>Teknologi Membran</t>
  </si>
  <si>
    <t>101100809735</t>
  </si>
  <si>
    <t>Teknologi membran</t>
  </si>
  <si>
    <t>Pengenalan Teknik Kimia</t>
  </si>
  <si>
    <t>Matematika I</t>
  </si>
  <si>
    <t>Setia Budi Sasongko</t>
  </si>
  <si>
    <t>101100809738</t>
  </si>
  <si>
    <t>Teknik reaksi kimia lanjut</t>
  </si>
  <si>
    <t>Model dan Komputasi Proses</t>
  </si>
  <si>
    <t>Sumber energi baru dan terbarukan</t>
  </si>
  <si>
    <t>Model dan Komputasi Proses (KLS Inter)</t>
  </si>
  <si>
    <t>Heru Susanto</t>
  </si>
  <si>
    <t>11100100809734</t>
  </si>
  <si>
    <t>Ilmu Bahan dan rekayasa</t>
  </si>
  <si>
    <t>Ilmu Bahan dan Rekayasa (KLS Inter)</t>
  </si>
  <si>
    <t>Moh. Djaeni</t>
  </si>
  <si>
    <t>Drying Technology</t>
  </si>
  <si>
    <t>101100809737</t>
  </si>
  <si>
    <t>Asas Teknik Kimia I</t>
  </si>
  <si>
    <t>Asas Teknik Kimia I  (KLS Inter)</t>
  </si>
  <si>
    <t>Istadi</t>
  </si>
  <si>
    <t>Katalis dan Plasma</t>
  </si>
  <si>
    <t>101100809736</t>
  </si>
  <si>
    <t>Kimia Anorganik</t>
  </si>
  <si>
    <t>Kimia Anorganik  (KLS Inter)</t>
  </si>
  <si>
    <t>Teknologi Pemrosesan Gas</t>
  </si>
  <si>
    <t>Siswo Sumardiono</t>
  </si>
  <si>
    <t>101100809739</t>
  </si>
  <si>
    <t>Matematika I  (KLS Inter)</t>
  </si>
  <si>
    <t>Kimia Anorganik (KLS Inter)</t>
  </si>
  <si>
    <t>Teknologi Pangan Fungsional</t>
  </si>
  <si>
    <t>Fisika</t>
  </si>
  <si>
    <t>Andri Cahyo Kumoro</t>
  </si>
  <si>
    <t>Food Technology</t>
  </si>
  <si>
    <t>11100100813593</t>
  </si>
  <si>
    <t>Bahasa Inggris</t>
  </si>
  <si>
    <t>Keselematan pangan</t>
  </si>
  <si>
    <t>Fisika (KLS Inter)</t>
  </si>
  <si>
    <t>Peranc.Proses &amp; Produk Kimia (KLS Inter)</t>
  </si>
  <si>
    <t>Suherman</t>
  </si>
  <si>
    <t>11100100814832</t>
  </si>
  <si>
    <t xml:space="preserve">UO II : Mekanika Fluida  </t>
  </si>
  <si>
    <t>Fisika dan Kimia Pangan</t>
  </si>
  <si>
    <t>Bahasa Inggris  (KLS Inter)</t>
  </si>
  <si>
    <t>Proses Industri Kimia (KLS Inter)</t>
  </si>
  <si>
    <t>Tutuk Djoko Kusworo</t>
  </si>
  <si>
    <t>11100100812378</t>
  </si>
  <si>
    <t>Perancangan Produk dan Proses Kimia</t>
  </si>
  <si>
    <t>Ekonomi Teknik Kimia (KLS Inter)</t>
  </si>
  <si>
    <t>Peran. Produk dan Proses Kimia (KLS Inter)</t>
  </si>
  <si>
    <t>Silviana</t>
  </si>
  <si>
    <t>Particle Technology</t>
  </si>
  <si>
    <t>Lektor</t>
  </si>
  <si>
    <t>15100100803968</t>
  </si>
  <si>
    <t>Teknologi pengemasan bahan pangan</t>
  </si>
  <si>
    <t>Matematika I (KLS Inter)</t>
  </si>
  <si>
    <t>UO III : Pemisahan dengan Panas</t>
  </si>
  <si>
    <t>Thermodinamika II  (KLS Inter)</t>
  </si>
  <si>
    <t>Hadiyanto</t>
  </si>
  <si>
    <t>Food and Bioprocess</t>
  </si>
  <si>
    <t>11100100804269</t>
  </si>
  <si>
    <t>Bioteknologi/Bioproses pangan</t>
  </si>
  <si>
    <t>Teknologi Enzim &amp; Fermentasi</t>
  </si>
  <si>
    <t xml:space="preserve">Mathematika Tek.Kimia I </t>
  </si>
  <si>
    <t>Pengendalian Proses (KLS Inter)</t>
  </si>
  <si>
    <t>Mathematika Tek.Kimia I (KLS Inter)</t>
  </si>
  <si>
    <t>Nita Aryanti</t>
  </si>
  <si>
    <t>11100100808400</t>
  </si>
  <si>
    <t>Bahasa Inggris  *KLS Inter )</t>
  </si>
  <si>
    <t>Proses Industri Kimia</t>
  </si>
  <si>
    <t>Teknologi Pengol &amp; Pengawetan Pangan</t>
  </si>
  <si>
    <t>Dyah Hesti Wardhani</t>
  </si>
  <si>
    <t>Functional Food</t>
  </si>
  <si>
    <t>11100100813810</t>
  </si>
  <si>
    <t>Ilmu Bahan &amp;nRekayasa</t>
  </si>
  <si>
    <t>Ilmu Bahan &amp;Rekayasa (KLS Inter)</t>
  </si>
  <si>
    <t>Tek.Pengol.&amp; Pengawet Pangan</t>
  </si>
  <si>
    <t>Fisika dan Kimia Pangan  (KLS Inter)</t>
  </si>
  <si>
    <t>Kimia   (KLS Inter)</t>
  </si>
  <si>
    <t>Aprilina Purbasari</t>
  </si>
  <si>
    <t>Material</t>
  </si>
  <si>
    <t>11100100801204</t>
  </si>
  <si>
    <t>Ʃ</t>
  </si>
  <si>
    <t>NDT=23</t>
  </si>
  <si>
    <t>NDTPS=23</t>
  </si>
  <si>
    <t>Nama Dosen (DT)</t>
  </si>
  <si>
    <t>DTPS</t>
  </si>
  <si>
    <t>Ekuivalen Waktu Mengajar Penuh (EWMP) pada saat TS dalam satuan kredit semester (sks)</t>
  </si>
  <si>
    <t>Jumlah (sks)</t>
  </si>
  <si>
    <t>Rata-rata per Semester (sks)</t>
  </si>
  <si>
    <t>Pendidikan: Pembelajaran dan Pembimbingan</t>
  </si>
  <si>
    <t>Penelitian</t>
  </si>
  <si>
    <t>PkM</t>
  </si>
  <si>
    <t>Tugas Tambahan dan/atau Penunjang</t>
  </si>
  <si>
    <t>PS yang Diakreditasi</t>
  </si>
  <si>
    <t>PS Lain di dalam PT</t>
  </si>
  <si>
    <t>PS Lain di luar PT</t>
  </si>
  <si>
    <t>Nyoman Widiasa</t>
  </si>
  <si>
    <t>Tabel 3.a.3) Dosen Tidak Tetap yang ditugaskan sebagai pengampu mata kuliah pada Program Studi yang diakreditasi</t>
  </si>
  <si>
    <t>…</t>
  </si>
  <si>
    <t>Jumlah Mahasiswa yang Dibimbing</t>
  </si>
  <si>
    <t>Rata-rata Jumlah Bimbingan/ Tahun</t>
  </si>
  <si>
    <t>Rata-rata Jumlah Bimbingan di seluruh Program/ Tahun</t>
  </si>
  <si>
    <t>pada PS yang Diakreditasi</t>
  </si>
  <si>
    <t>pada PS Lain pada Program yang sama di PT</t>
  </si>
  <si>
    <t>p</t>
  </si>
  <si>
    <t>Tabel 3.a.5) Dosen Industri/Praktisi</t>
  </si>
  <si>
    <t>Diisi oleh pengusul dari Program Studi pada program Diploma Tiga dan program Sarjana Terapan</t>
  </si>
  <si>
    <t>Nama Dosen Industri/Praktisi</t>
  </si>
  <si>
    <t>Pendidikan Tertinggi</t>
  </si>
  <si>
    <t>NIDK</t>
  </si>
  <si>
    <t>Mata Kuliah yang Diampu</t>
  </si>
  <si>
    <t>Bobot Kredit (sks)</t>
  </si>
  <si>
    <t>Rekognisi dan Bukti Pendukung</t>
  </si>
  <si>
    <t>Tingkat</t>
  </si>
  <si>
    <t>Tahun (YYYY)</t>
  </si>
  <si>
    <t>Wilayah</t>
  </si>
  <si>
    <t>Masyarakat Energi Terbarukan Indonesia (METI)</t>
  </si>
  <si>
    <t>Menjadi invited speaker pada pertemuan ilmiah Seminar Nasional Kimia; FMIPA UGM</t>
  </si>
  <si>
    <t>Menjadi invited speaker pada pertemuan ilmiah UNRI Kuliah Unum PPS</t>
  </si>
  <si>
    <t>Menjadi invited speaker pada pertemuan ilmiah International Conference Forpimpas USU</t>
  </si>
  <si>
    <t xml:space="preserve">Menjadi invited speaker pada pertemuan ilmiah UNPAD Pelatihan Green Economy </t>
  </si>
  <si>
    <t>Menjadi invited speaker pada pertemuan ilmiah UTM IGEN 2017 Kuala Lumpur</t>
  </si>
  <si>
    <t>Menjadi invited speaker pada pertemuan ilmiah ACGR International Forum Vietnam</t>
  </si>
  <si>
    <t xml:space="preserve">Menjadi invited speaker pada pertemuan ilmiah Chung Yuan Christian University ICEASE </t>
  </si>
  <si>
    <t>Masyarakat Katalis Indonesia – Indonesian Catalyst Society (MKICS)</t>
  </si>
  <si>
    <t>Perhimpunan Ahli Teknologi Pangan Indonesia</t>
  </si>
  <si>
    <t>Menjadi staf ahli/tenaga ahli/narasumber di lembaga DPR RI</t>
  </si>
  <si>
    <t>Menjadi invited speaker pada pertemuan ilmiah di International Conference on Chemical and Material Engineering</t>
  </si>
  <si>
    <t>Menjadi invited speaker pada pertemuan ilmiah di Seminar Nasional Safety dan Halal</t>
  </si>
  <si>
    <t>Menjadi editor atau mitra bestari pada jurnal nasional terakreditasi Reaktor</t>
  </si>
  <si>
    <t>Menjadi invited speaker pada pertemuan ilmiah di Seminar Nasional Energi</t>
  </si>
  <si>
    <t>Konsorsium Halal Food</t>
  </si>
  <si>
    <t>American Institute for Chemical Engineers (AIChE)</t>
  </si>
  <si>
    <t>BKK-Persatuan Insinyur Indonesia</t>
  </si>
  <si>
    <t>International Membran Society</t>
  </si>
  <si>
    <t>Menjadi invited speaker pada pertemuan ilmiah di Seminar Nasional di Universitas Wahid Hasyim Semarang</t>
  </si>
  <si>
    <t>Menjadi invited speaker pada pertemuan ilmiah di International Conference on Chemical and Process Engineering</t>
  </si>
  <si>
    <t>Menjadi staf ahli/tenaga ahli/narasumber di DRPM DIKTI</t>
  </si>
  <si>
    <t>Menjadi editor atau mitra bestari pada jurnal nasional terakreditasi/jurnal internasional bereputasi di Bulletin of Chemical Reaction Engineering and Catalysis</t>
  </si>
  <si>
    <t>Menjadi editor atau mitra bestari pada jurnal nasional terakreditasi/jurnal internasional bereputasi di Bulletin Chemical Reaction and Catalyst</t>
  </si>
  <si>
    <t>Menjadi staf ahli/tenaga ahli/narasumber di Dinas Perindustrian Jawa Tengah</t>
  </si>
  <si>
    <t>Menjadi editor atau mitra bestari pada jurnal nasional terakreditasi/jurnal internasional bereputasi di Jurnal Teknologi Pangan</t>
  </si>
  <si>
    <t>International Society of Food Engineering</t>
  </si>
  <si>
    <t>Masyarakat Nano Indonesia</t>
  </si>
  <si>
    <t>Menjadi editor atau mitra bestari pada jurnal internasional bereputasi di Journal of Food Science and Technology</t>
  </si>
  <si>
    <t xml:space="preserve">Menjadi editor atau mitra bestari pada jurnal internasional bereputasi di  Periodica Polytechnica Chemical Engineering, </t>
  </si>
  <si>
    <t>Menjadi editor atau mitra bestari pada jurnal internasional bereputasi di  Bulletin of Chemical Reaction Engineering and Catalysis</t>
  </si>
  <si>
    <t>American Chemical Society</t>
  </si>
  <si>
    <t>Society of Petroleum Engineer</t>
  </si>
  <si>
    <t>Institution of Engineer Malaysia</t>
  </si>
  <si>
    <t>International Association of Engineer</t>
  </si>
  <si>
    <t>Indonesian Association of Food Technologists</t>
  </si>
  <si>
    <t>Menjadi staf ahli/tenaga ahli/narasumber di PT Pertamina</t>
  </si>
  <si>
    <t>Menjadi editor atau mitra bestari pada jurnal internasional bereputasi di Journal of Environmental Chemical Engineering</t>
  </si>
  <si>
    <t>Menjadi editor atau mitra bestari pada jurnal internasional bereputasi di Journal of Membrane science</t>
  </si>
  <si>
    <t>Menjadi editor atau mitra bestari pada jurnal internasional bereputasi di  Journal of Water Processing Engineering</t>
  </si>
  <si>
    <t>Menjadi editor atau mitra bestari pada jurnal internasional bereputasi di Carbohydrate Polymers</t>
  </si>
  <si>
    <t>Persatuan Insinyur ASEAN</t>
  </si>
  <si>
    <t>Konsorsium Bioteknologi Indonesia</t>
  </si>
  <si>
    <t>Sustainable Energy and Environment</t>
  </si>
  <si>
    <t>International Research Fondation for Development</t>
  </si>
  <si>
    <t xml:space="preserve">Menjadi editor atau mitra bestari pada jurnal internasional bereputasi di Jurnal: Environmental Engineering Research (EER) </t>
  </si>
  <si>
    <t>Menjadi editor atau mitra bestari pada jurnal internasional bereputasi di Jurnal: Brazilian Journal of Chemical Engineering (BJCE)</t>
  </si>
  <si>
    <t>Sumber Pembiayaan</t>
  </si>
  <si>
    <t>Jumlah Judul Penelitian</t>
  </si>
  <si>
    <t>a) Perguruan tinggi
b) Mandiri</t>
  </si>
  <si>
    <t>Lembaga dalam negeri (diluar PT)</t>
  </si>
  <si>
    <t>Lembaga luar negeri</t>
  </si>
  <si>
    <t>Jumlah Judul PkM</t>
  </si>
  <si>
    <t>Tabel 3.b.4) Publikasi Ilmiah DTPS</t>
  </si>
  <si>
    <t>Diisi oleh pengusul dari Program Studi pada program Sarjana/Magister/Doktor.</t>
  </si>
  <si>
    <t>Jenis Publikasi</t>
  </si>
  <si>
    <t xml:space="preserve">Jumlah Judul </t>
  </si>
  <si>
    <t>Jumlah Sitasi</t>
  </si>
  <si>
    <t>Jurnal penelitian tidak terakreditasi</t>
  </si>
  <si>
    <t>Jurnal penelitian nasional terakreditasi</t>
  </si>
  <si>
    <t>Jurnal penelitian internasional</t>
  </si>
  <si>
    <t>Jurnal penelitian internasional bereputasi</t>
  </si>
  <si>
    <t>Seminar wilayah/lokal/perguruan tinggi</t>
  </si>
  <si>
    <t>Seminar nasional</t>
  </si>
  <si>
    <t>Seminar internasional</t>
  </si>
  <si>
    <t>Tulisan di media massa wilayah</t>
  </si>
  <si>
    <t>Tulisan di media massa nasional</t>
  </si>
  <si>
    <t>Tulisan di media massa internasional</t>
  </si>
  <si>
    <t>Diisi oleh pengusul dari Program Studi pada program Diploma Tiga/Sarjana Terapan/Magister Terapan/Doktor Terapan.</t>
  </si>
  <si>
    <t>Pagelaran/pameran/presentasi dalam forum di tingkat wilayah</t>
  </si>
  <si>
    <t>Pagelaran/pameran/presentasi dalam forum di tingkat nasional</t>
  </si>
  <si>
    <t>Pagelaran/pameran/presentasi dalam forum di tingkat internasional</t>
  </si>
  <si>
    <t>Tabel 3.b.5) Luaran Penelitian/PkM Lainnya oleh DTPS</t>
  </si>
  <si>
    <t>Tabel 3.b.5) Bagian-1 HKI (Paten, Paten Sederhana)</t>
  </si>
  <si>
    <t>Luaran Penelitian dan PkM</t>
  </si>
  <si>
    <t>Keterangan</t>
  </si>
  <si>
    <t>I</t>
  </si>
  <si>
    <t>HKI: a) Paten, b) Paten Sederhana</t>
  </si>
  <si>
    <t xml:space="preserve">Istadi, Aisyah Noorsyaidina Amin: Catalytic Plasma Reactor System </t>
  </si>
  <si>
    <t>Patent Number: MY-151058-A, Tanggal Granted : 29 Juli 2016) (Patent Malaysia)</t>
  </si>
  <si>
    <t>Tutuk Djoko Kusworo, Azeman Mustafa, Ahmad Fauzi Ismail: A Hybrid Mixed Matrix Composite Membrane</t>
  </si>
  <si>
    <t>Patent Number: MY-153654-A, Tanggal Granted : 13 Maret 2015) (Patent Malaysia)</t>
  </si>
  <si>
    <t xml:space="preserve">Istadi, Aisyah Noorsyaidina Amin: An Integrated Reactor-Permreactor for Natural Gas Conversion Process </t>
  </si>
  <si>
    <t xml:space="preserve">Patent Number: MY-157823-A, Tanggal Granted : 29 Juli 2016) (Patent Malaysia) </t>
  </si>
  <si>
    <t xml:space="preserve">Silviana, Proses Pembuatan Bioplastik Pati Sagu dengan Pengisi MFC Bambu Terdispersi KCL, pada Ultrasonikasi dan Pemlastis Gliserol, </t>
  </si>
  <si>
    <t>No Paten : IDS000001708, (Tanggal Granted : 06 Desember 2017)</t>
  </si>
  <si>
    <t xml:space="preserve">Widayat, Proses produksi biodiesel dari elestrales jagung. </t>
  </si>
  <si>
    <t>No Paten : S00201705541 (Tanggal Granted : 25 April 2017)</t>
  </si>
  <si>
    <t xml:space="preserve">Istadi, Didi Dwi Anggoro dan Luqman Buchori: Proses Terintegrasi Plasma Katalitik Untuk Menghasilkan Bahan Bakar dari Sampah Plastik. </t>
  </si>
  <si>
    <t>No Paten : IDP000045999 (Tanggal Granted : 19 Mei 2017)</t>
  </si>
  <si>
    <t>Nita Aryanti dan Dyah Hesti Wardhani : Proses Pembuatan Bioplastik Pati Singkong Yang Tahan Mikroba Aspergillus niger</t>
  </si>
  <si>
    <t xml:space="preserve"> No IDS000001707 (Tanggal Granted : 05 Desember 2017)</t>
  </si>
  <si>
    <t xml:space="preserve">SIlviana, Latif Alfiyan Zuhri, Mukti Mabrur Muzakki, Adisty Kurnia Rahmawati dan Annnisa Ayu Marthasari: Proses Pembuatan Bioplastik Dari Pati Sagu Dengan Penambahan Keratin Bulu Ayam, Gliserol, Serta Sari Jeruk Nipis. </t>
  </si>
  <si>
    <t>No. IDS000001709 (Tanggal Granted : 5 Desember 2017)</t>
  </si>
  <si>
    <t>Siswo Sumardiono, Bakti Jos, dan Isti Pudjihastuti : Metode Modifikasi Tapioka Dengan Kombinasi Hidrolisa Asam Laktat Dan Iradiasi Ultraviolet Dalam Pengeringan Putar.</t>
  </si>
  <si>
    <t xml:space="preserve"> No Paten : IDS000001737 (Tanggal Granted : 29 Januari 2018)</t>
  </si>
  <si>
    <t xml:space="preserve">Didi Dwi Anggoro, Setia Budi S, Luqman B, Synthesis of Ca/MgO Catalyst Using Sol Gel Method for Monoglycerides Production, </t>
  </si>
  <si>
    <t>No Paten : EC00201706479, dan (Nomor pencatatan: 06239), (Tanggal Granted : 11 Desember 2017)</t>
  </si>
  <si>
    <t>Dyah Hesti Wardhani, Metode Peningkatan Kadar Protein Tepung Bulu Ayam dan Tingkat Kecernaannya,</t>
  </si>
  <si>
    <t xml:space="preserve"> No Paten : IDS000001871, (Tanggal Granted : 06 Juni 2018)</t>
  </si>
  <si>
    <t xml:space="preserve">Didi Dwi Anggoro, Ringkasan Hasil Riset, Pemanfaatan Zeolit AlamYogyakarta sebagai Adsorben Gas Toksis di Air Tambak Udang, </t>
  </si>
  <si>
    <t>No Paten : IDP00011902, (Tanggal Granted : 26 September 2018)</t>
  </si>
  <si>
    <t xml:space="preserve">Silviana, Didi Dwi Anggoro, Andri Cahyo Kumoro : Proses Pembuatan Minyak Goreng Bekas Terepoksidasi Menggunakan Katalis Asam Sulfat. </t>
  </si>
  <si>
    <t>No Paten : IDS000001738 (Tanggal Granted : 29 Januari 2018)</t>
  </si>
  <si>
    <t xml:space="preserve">Heru Susanto, Abdul Syakur, Meike Fitrianingtyas : Metode Untuk meningkatkan Power Density Pada Proses Elektrodialisis Terbalik (Reverse Electrodialysis). </t>
  </si>
  <si>
    <t>No Paten : IDS000001740 (Tanggal Granted : 29 Januari 2018)</t>
  </si>
  <si>
    <t xml:space="preserve">Aji Prasetyaningrum, Ratnawati, Bakti Jos : Proses Pembuatan Kappa Karagenan Berat Molekul Rendah Melalui Reaksi Ozonasi </t>
  </si>
  <si>
    <t>No Paten :IDS000001760 (Tanggal Granted : 16 Februari 2018)</t>
  </si>
  <si>
    <t>Heru Susanto, Sistem Proses Membran Terintegrasi Untuk Pengolahan Campuran Air Payau Dan Efluen STP Menjadi Air Minum No Publikasi</t>
  </si>
  <si>
    <t>No Paten : 2018/01539 (Tanggal Granted : 16 Februari 2018)</t>
  </si>
  <si>
    <t>Metode Pembuatan Membran Hybrid Mixed matrix Polyethersulfone Berkinerja Tinggi Untuk Pemisahan Gas CO2/CH4 No.SID201802347 (Tanggal Granted : 02 April 2018)</t>
  </si>
  <si>
    <t>No Paten : SID201802347 (Tanggal Granted : 02 April 2018)</t>
  </si>
  <si>
    <t xml:space="preserve">Sistem Peralatan FIltrasi Membran Untuk Pemurnian Minyak Cengkeh </t>
  </si>
  <si>
    <t xml:space="preserve">No Paten : SID201802348 </t>
  </si>
  <si>
    <t>Proses Peningkatan Viskositas Glukomanan Umbi Porang (Amorphopallus oncophyllus) Melalui Deasetilisasi</t>
  </si>
  <si>
    <t xml:space="preserve"> No Paten : SID201802349 (Tanggal Granted : 02 April 2018)</t>
  </si>
  <si>
    <t xml:space="preserve">Produk Pewarna Pangan alami Dari Kelopak Bunga Rosela Ungu dan Proses Pembuatannya. </t>
  </si>
  <si>
    <t>No Paten :SID201802352 (Tanggal Granted : 02 April 2018)</t>
  </si>
  <si>
    <t xml:space="preserve">I Nyoman W, Proses dan sistem untuk daur ulang air limbah mall atau hotel menjadi air bersih. </t>
  </si>
  <si>
    <t>No Paten : P00201605155/ S00201705543 (Tanggal Granted : 25 April 2018).</t>
  </si>
  <si>
    <t xml:space="preserve">Proses pembuatan film yang dapat terurai secara hayati dari kolang-kaling (Arenga Pinnata) dan alpha–karagenan dengan zat pengikat silang asam sitrat. </t>
  </si>
  <si>
    <t>S00201703023 (Tanggal Granted : 25 April 2018)</t>
  </si>
  <si>
    <t xml:space="preserve">Istadi, Didi Dwi Anggoro, Luqman Buchori, Metode dan Peralatan Reaktor Hibrida Katalitik Plasma untuk Produksi Biodiesel, </t>
  </si>
  <si>
    <t>No Paten : IDP000050181, (Tanggal Granted : 15 Maret 2018)</t>
  </si>
  <si>
    <t xml:space="preserve">Silviana, Proses Pembuatan Bioplastik Berbahan Pati Sagu dengan Selulosa Mikrofibril dari Bambu Petung (Dendrocalamus Asper), </t>
  </si>
  <si>
    <t>Nomor Paten: IDS000001865) (Tanggal Granted : 04 Juni 2018)</t>
  </si>
  <si>
    <t xml:space="preserve">Suherman, Widayat, Berkah Fajar: Alat Pengering Berbentuk Rak dengan Resirkulasi Udara. </t>
  </si>
  <si>
    <t>No Paten :IDS000001920 (Tanggal Granted : 23 Agustus 2018)</t>
  </si>
  <si>
    <t xml:space="preserve">Widayat dan Hadiyanto: Proses Produksi Biodiesel dari Mikroalga Secara In-situ. </t>
  </si>
  <si>
    <t>No Pendaftaran : ES09201300002</t>
  </si>
  <si>
    <t>Tabel 3.b.5) Bagian-2 HKI (Hak Cipta, Desain Produk Industri, dll.)</t>
  </si>
  <si>
    <t>II</t>
  </si>
  <si>
    <t>HKI: a) Hak Cipta, b) Desain Produk Industri,  c) Perlindungan Varietas Tanaman (Sertifikat Perlindungan Varietas Tanaman, Sertifikat Pelepasan Varietas, Sertifikat Pendaftaran Varietas), d) Desain Tata Letak Sirkuit Terpadu, e) dll.)</t>
  </si>
  <si>
    <t>Desain pilot plant gasifikasi oil sludge PT Pertamina</t>
  </si>
  <si>
    <t>Desain, Pabrikasi dan Aplikasi Sistem Membran Terintegrasi untuk Pengolahan Campuran Air  Payau dan Efluen STP Kapasitas 200 M3/Hari: Upaya Menghasilkan Pendapatan dari Implementasi Hasil Riset</t>
  </si>
  <si>
    <t>Desain dan pabrikasi alat Spray dryer untuk enkapsulasi</t>
  </si>
  <si>
    <t>Desain integrasi alat ozonasi dan ultrasonikasi</t>
  </si>
  <si>
    <t>Prototipe Reaktor Hibrida Katalitik-Plasma dengan Proses Transesterifikasi untuk Produksi Biodiesel dari Minyak Tumbuhan</t>
  </si>
  <si>
    <t>Rancang Bangun Sistem Pengering Adsorpsi Dengan Zeolite Berbahan Bakar Sekam Yang Efisien Untuk Meningkatkan Mutu Gabah</t>
  </si>
  <si>
    <t>Desain dan pabrikasi Pengering Pneumatik Kontinyu Berbahan Bakar Biomass Untuk Produk Pangan Berbentuk Tepung</t>
  </si>
  <si>
    <t xml:space="preserve">Pengembangan Pengering Solar Hybrid Untuk Produksi Rumput Laut Kualitas Tinggi </t>
  </si>
  <si>
    <t xml:space="preserve">Desaian dan pabrikasi Mini-Plant dan Uji Teknologi Produksi MCS (Modified Cassava Starch) dari Tepung Kassava </t>
  </si>
  <si>
    <t>Tabel 3.b.5) Bagian-3 Teknologi Tepat Guna, Produk, Karya Seni, Rekayasa Sosial</t>
  </si>
  <si>
    <t>III</t>
  </si>
  <si>
    <t>Teknologi Tepat Guna, Produk (Produk Terstandarisasi, Produk Tersertifikasi), Karya Seni, Rekayasa Sosial</t>
  </si>
  <si>
    <t xml:space="preserve">Desain Teknologi Ekstrusi Panas Untuk Produksi Beras Analog </t>
  </si>
  <si>
    <t>Alat masak sambal terintegrasi dengan pengaduk</t>
  </si>
  <si>
    <t>alat pencacah cabai untuk produksi sambal</t>
  </si>
  <si>
    <r>
      <rPr>
        <sz val="11"/>
        <color theme="1"/>
        <rFont val="Calibri"/>
        <family val="2"/>
        <charset val="0"/>
        <scheme val="minor"/>
      </rPr>
      <t xml:space="preserve">Tabel 3.b.5) Bagian-4 Buku Ber-ISBN, </t>
    </r>
    <r>
      <rPr>
        <i/>
        <sz val="11"/>
        <color indexed="8"/>
        <rFont val="Calibri"/>
        <family val="2"/>
        <charset val="0"/>
      </rPr>
      <t>Book Chapter</t>
    </r>
  </si>
  <si>
    <t>IV</t>
  </si>
  <si>
    <r>
      <rPr>
        <b/>
        <sz val="10"/>
        <color theme="1"/>
        <rFont val="Calibri"/>
        <family val="2"/>
        <charset val="0"/>
        <scheme val="minor"/>
      </rPr>
      <t xml:space="preserve">Buku ber-ISBN, </t>
    </r>
    <r>
      <rPr>
        <b/>
        <i/>
        <sz val="10"/>
        <color indexed="8"/>
        <rFont val="Calibri"/>
        <family val="2"/>
        <charset val="0"/>
      </rPr>
      <t>Book Chapter</t>
    </r>
  </si>
  <si>
    <t>Buku Ajar Teknologi Membran</t>
  </si>
  <si>
    <t xml:space="preserve">Penerbit Fastindo Semarang </t>
  </si>
  <si>
    <t>Inovasi Dan Hilirisasi Sistem Pengering Melalui Dehumidifikasi Udara Dengan Zeolite Untuk Mengingkatkan Kualitas  Bahan Pangan</t>
  </si>
  <si>
    <t>Penerbit Undip Press</t>
  </si>
  <si>
    <t>Teori Dan Aplikasi Rekayasa Zeolit</t>
  </si>
  <si>
    <t>Teknologi pengering surya untuk rumput laut</t>
  </si>
  <si>
    <t>Kimia Organik</t>
  </si>
  <si>
    <t>Penerbit Yoga Pratama</t>
  </si>
  <si>
    <t>Pemodelan dan Simulasi Teknik Kimia Dengan Scilab</t>
  </si>
  <si>
    <t>Rekayasa Zeolit Untuk Pengolahan Limbah</t>
  </si>
  <si>
    <t>Penerbit Graha Ilmu</t>
  </si>
  <si>
    <t>Teknologi pengering surya untuk tepung tapioka</t>
  </si>
  <si>
    <t>Teknologi pengering unggun fluidisasi : penggunaan, dasar perancangan, dan optimasi</t>
  </si>
  <si>
    <t>Diisi oleh pengusul dari program studi pada program Sarjana/Sarjana Terapan/Magister/Magister Terapan/Doktor/Doktor Terapan</t>
  </si>
  <si>
    <t xml:space="preserve">Judul Artikel yang Disitasi (Jurnal, Volume, Tahun, Nomor, Halaman) </t>
  </si>
  <si>
    <t>Sakarifikasi dan fermentasi bagas menjadi ethanol menggunakan enzim selulase dan enzim sellobiase (Jurnal Teknologi. 2007;3(3):21)</t>
  </si>
  <si>
    <t>Produksi Biogas dari Eceng Gondok (Eicchornia crassipes): Kajian Konsistensi dan pH Terhadap Biogas Dihasilkan (Jurnal Teknologi Kimia dan Industri. 2013:211-5)</t>
  </si>
  <si>
    <t>Peningkatan Yield Biodisel dari Minyak Biji Nyamplung Melalui Transesterifikasi Dua Tahap (MAJALAH ILMIAH MOMENTUM. 2013;9(2))</t>
  </si>
  <si>
    <t>Ekstraksi Oleoresin Dari Kayu Manis Berbantu Ultrasonik Dengan Menggunakan Pelarut Alkohol (Reaktor. 2011 Dec 5;13(4):231-6)</t>
  </si>
  <si>
    <t>Lignin isolation process from rice husk by alkaline hydrogen peroxide: Lignin and silica extracted (InAIP Conference Proceedings 2017 Mar 17 (Vol. 1823, No. 1, p. 020013). AIP Publishing)</t>
  </si>
  <si>
    <t>Potential of LiNO3/Al2O3 catalyst for heterogeneous transesterification of palm oil to biodiesel (Bulletin of Chemical Reaction Engineering &amp; Catalysis. 2010 May 24;5(1):51-6.)</t>
  </si>
  <si>
    <t>Optimization of lignin extraction from rice husk by alkaline hydrogen peroxide using response surface methodology (Rasayan J. Chem. 2017;10(2):407-14)</t>
  </si>
  <si>
    <t>EKSTRAKSI KONTINYU DENGAN SIMULASI BATCH TIGA TAHAP ALIRAN LAWAN ARAH: PENGAMBILAN MINYAK BIJI ALPUKAT MENGGUNAKAN PELARUT N-HEXANE DAN ISO PROPIL ALKOHOL (Jurnal REAKTOR. 2008;12(1):37-41)</t>
  </si>
  <si>
    <t>Karakterisasi film komposit alginat dan Kitosan (Reaktor. 2012 Oct 8;14(2):158-64)</t>
  </si>
  <si>
    <t>Preliminary Study of Development Surfactant Sodium Ligno Sulfonate (SLS) from Waste Biomass in the Application of Enhanced Oil Recovery (EOR) Yield Increase in Production for Crude Oil Indonesia (Advanced Science Letters. 2017 Jun 1;23(6):5803-5)</t>
  </si>
  <si>
    <t>Micellar-enhanced ultrafiltration membrane (MEUF) of Batik wastewater using Cetylpyridinium chloride surfactant (InAIP Conference Proceedings 2015 Dec 29 (Vol. 1699, No. 1, p. 060002). AIP Publishing)</t>
  </si>
  <si>
    <t>Performance Comparison of α-and β-Amylases on Chitosan Hydrolysis (ISRN Chemical Engineering. 2013 Dec 12;2013)</t>
  </si>
  <si>
    <t>PEMBUATAN SURFAKTAN POLYOXYETHYLENE DARI MINYAK SAWIT (Reaktor. 2009 May 2;12(3):175-82)</t>
  </si>
  <si>
    <t>Demulsifier Selection Based On The Evaluation Of Demulsification Performance Indicators (Reaktor. 2017 Jun 19;9(2):58-66)</t>
  </si>
  <si>
    <t>Hydrolysis of Chitosan Using Cellulase Enzyme with Addition of Polyethylene Glycol (Advanced Science Letters. 2017 Jun 1;23(6):5675-7)</t>
  </si>
  <si>
    <t>PRODUKSI BIOGAS DARI ECENG GONDOK (EICCHORNIA CRASSIPES): KAJIAN KONSISTENSI DAN pH TERHADAP BIOGAS DIHASILKAN (Jurnal Teknologi Kimia dan Industri. 2012;1(1):412-6)</t>
  </si>
  <si>
    <t>Enhanced Enzymatic Hydrolysis of Chitosan by Surfactant Addition (Periodica Polytechnica Chemical Engineering. 2018;62(3):286-91)</t>
  </si>
  <si>
    <t>Synthesis Tert-Butyl Oleyl Glycosides Surfactant from Esterification Tert-Butyl Glycosides with Oleic Acids (Advanced Science Letters. 2017 Jun 1;23(6):5716-9)</t>
  </si>
  <si>
    <t>Pembuatan Virgin Coconut Oil (Vco): Pemecahan Emulsi Dengan Metode Ultrasonik (Jurnal Teknologi Kimia dan Industri. 2013;2(4):184-8)</t>
  </si>
  <si>
    <t>Prof.Dr.Ir. Bakti Jos,DEA</t>
  </si>
  <si>
    <t>Modifikasi ubi kayu dengan proses fermentasi menggunakan starter Lactobacillus casei untuk produk pangan. Jurnal Teknologi Kimia dan Industri. 2013;2(4):137-45.</t>
  </si>
  <si>
    <t>Pembuatan Bioetanol Dari Pati Umbi Kimpul (Xanthasoma Sagittifolium) (MAJALAH ILMIAH MOMENTUM. 2013;9(2))</t>
  </si>
  <si>
    <t>Modification Chemical and Physical Modification of Cassava Starch Using Lactic Acid and Ethanol Under Oven and Solar Drying (Advanced Science Letters. 2017 Jun 1;23(6):5792-5)</t>
  </si>
  <si>
    <t>Modification of cassava starch using combination process lactic acid hydrolysis and micro wave heating to increase coated peanut expansion quality (InAIP Conference Proceedings 2017 May 24 (Vol. 1840, No. 1, p. 060005). AIP Publishing)</t>
  </si>
  <si>
    <t>Optimalisasi Ekstraksi Dan Uji Stabilitas Phycocyanin Dari Mikroalga Spirulina Platensis (Teknik. 2011;32(3):187-92)</t>
  </si>
  <si>
    <t>Increasing biogas production from sugar cane baggase by anaerobic co-digestion with animal manure (InMATEC Web of Conferences 2017 (Vol. 101, p. 02014). EDP Sciences)</t>
  </si>
  <si>
    <t>Ekstraksi Asam Sitrat dan Asam Oksalat: Pengaruh Trioctylamine sebagai Extracting Power dalam Berbagai Solven Campuran terhadap Koefisien Distribusi (Reaktor. 2008;12(2):107-16)</t>
  </si>
  <si>
    <t>Kinetics of the enzymatic hydrolysis of sweet cassava starch and bitter cassava flour and gadung (Dioscorea hispida Dennst) flour at low temperature (Bulletin of Chemical Reaction Engineering &amp; Catalysis. 2017 Aug 1;12(2):256-62)</t>
  </si>
  <si>
    <t>Effect of ozonation process on physicochemical and rheological properties of [kappa]-Carrageenan (Scientific Study &amp; Research. Chemistry &amp; Chemical Engineering, Biotechnology, Food Industry. 2017;18(1):9)</t>
  </si>
  <si>
    <t>Kinetic of biomass growth and protein formation on rice bran fermentation using Rhizopus oryzae (InMATEC Web of Conferences 2018 (Vol. 156, p. 01023). EDP Sciences)</t>
  </si>
  <si>
    <t>Kinetics of Oxidative Depolymerization of κ-carrageenan by Ozone (Bulletin of Chemical Reaction Engineering &amp; Catalysis. 2017 Aug 1;12(2):235-42)</t>
  </si>
  <si>
    <t>Proses Produksi Biodiesel Dari Minyak Biji Karet Dengan Proses Reaktif Distilasi (Jurnal Teknologi Kimia dan Industri. 2013:1-7)</t>
  </si>
  <si>
    <t>Gas-liquid-liquid reaction engineering: hydroformylation of 1-octene using a water soluble rhodium complex catalyst (Catalysis today. 1995 Jun 16;24(1-2):135-40)</t>
  </si>
  <si>
    <t>Solubility of hydrogen, carbon monoxide, and 1-octene in various solvents and solvent mixtures (Journal of Chemical &amp; Engineering Data. 1996 Nov 12;41(6):1414-7)</t>
  </si>
  <si>
    <t>Kinetics of hydroformylation of 1-octene using [Rh (COD) Cl] 2− TPPTS complex catalyst in a two-phase system in the presence of a cosolvent (Industrial &amp; engineering chemistry research. 1996 Nov 7;35(11):3927-33)</t>
  </si>
  <si>
    <t>Effect of pH on rate and selectivity behavior in biphasic hydroformylation of 1-octene (Journal of Molecular Catalysis A: Chemical. 1997 Dec 10;126(2-3):133-40)</t>
  </si>
  <si>
    <t>The effect of SO2 and NO2 from transportation and stationary emissions sources to SO42− and NO3− in rain water in Semarang (Procedia Environmental Sciences. 2015 Jan 1;23:247-52)</t>
  </si>
  <si>
    <t>Modelling of household hazardous waste (HHW) management in Semarang city (Indonesia) by using life cycle assessment (LCA) approach to reduce greenhouse gas (GHG) emissions (Procedia Environmental Sciences. 2015 Jan 1;23:123-9)</t>
  </si>
  <si>
    <t>Optimum design of manganese-coated copper catalytic converter to reduce carbon monoxide emissions on gasoline motor (Procedia Environmental Sciences. 2015 Jan 1;23:86-92)</t>
  </si>
  <si>
    <t>Green Building Assessment Based on Energy Efficiency and Conservation (EEC) Category at Pascasarjana B Building Diponegoro University-Semarang (American Journal of Energy Research. 2014;2(2):42-6)</t>
  </si>
  <si>
    <t>The ecological footprint analysis for assessing carrying capacity of industrial zone in Semarang (Journal of Human Resource and Sustainability Studies. 2013 Jun 14;1(02):14)</t>
  </si>
  <si>
    <t>Seawater intrusion modeling on groundwater confined aquifer in Semarang (Procedia Environmental Sciences. 2015 Jan 1;23:110-5)</t>
  </si>
  <si>
    <t>Biokonsentrasi faktor logam berat Pb, Cd, Cr dan Cu pada ikan nila (Oreochromis niloticus Linn.) di karamba Danau Rawa Pening (Bioma: Berkala Ilmiah Biologi. 2014 Jun 18;16(1):1-9)</t>
  </si>
  <si>
    <t>Mathematical modeling regime steady state for domestic wastewater treatment facultative stabilization ponds (Journal of Urban and Environmental Engineering (JUEE). 2013 Dec 8;7(2))</t>
  </si>
  <si>
    <t>Life cycle assessment of household hazardous waste management options for Semarang City, Indonesia (International Journal of Environment and Waste Management. 2016;17(2):146-57)</t>
  </si>
  <si>
    <t>Pengambilan Zat Warna Alami Dari Kayu Nangka (Jurnal Teknologi Kimia dan Industri. 2012;1(1):502-7)</t>
  </si>
  <si>
    <t>Advanced Chemical Reactor Technologies for Biodiesel Production from Vegetable Oils-A Review (Bulletin of Chemical Reaction Engineering &amp; Catalysis. 2016 Oct 11;11(3):406-30)</t>
  </si>
  <si>
    <t>Preliminary testing of hybrid catalytic-plasma reactor for biodiesel production using modified-carbon catalyst (Bulletin of Chemical Reaction Engineering and Catalysis. 2016;11(1):59-65)</t>
  </si>
  <si>
    <t>Modeling of Domestic Wastewater Treatment Facultative Stabilization Ponds (International Journal of Technology. 2015)</t>
  </si>
  <si>
    <t>Analisis Penerapan Produksi Bersih Menuju Industi Nata De Coco Ramah Lingkungan (Jurnal Riset Teknologi Pencegahan Pencemaran Industri. 2014 Dec 1;5(2):45-50)</t>
  </si>
  <si>
    <t>Developing Environmentally Friendly Campus at Diponegoro University (Advanced Science Letters. 2017 Mar 1;23(3):2584-5)</t>
  </si>
  <si>
    <t>Kinetic study of treatment of wastewater contains food preservative agent by anaerobic baffled reactor: An overview (InAIP Conference Proceedings 2015 Dec 29 (Vol. 1699, No. 1, p. 050017). AIP Publishing)</t>
  </si>
  <si>
    <t>Penerapan V-legal Pada Industri Furnitur Kayu Di Jepara Sebagai Upaya Meningkatkan Nilai Jual Produk (Jurnal Ilmu Lingkungan. 2015 Aug 5;12(1):32-41)</t>
  </si>
  <si>
    <t>Impact of pesticide use on organophosphorus and organochlorine concentration in water and sediment of Rawa Pening lake, Indonesia (Res. J. Environ. Sci. 2015 Jul 1;9:233-40)</t>
  </si>
  <si>
    <t>Potensi Biogas Melalui Pemanfaatan Limbah Padat Pada peternakan Sapi Perah Bangka Botanical Garden Pangkalpinang (METANA. 2013;9(02))</t>
  </si>
  <si>
    <t>Potential treatment system for ammonia in leachate, A Case Study for Jatibarang Landfill, Central Java (Journal of Applied Environmental and Biological Sciences. 2012;2(7))</t>
  </si>
  <si>
    <t>Kajian kebisingan dan persepsi ketergangguan masyarakat akibat penambangan batu andesit di desa Jeladri, kecamatan Winongan, kabupaten Pasuruan Jawa Timur (Jurnal Ilmu Lingkungan. 2012;10(2):95-9)</t>
  </si>
  <si>
    <t>A kriging method for mapping underground mine air pollution (Advanced Science Letters. 2017 Mar 1;23(3):2329-32)</t>
  </si>
  <si>
    <t>Diesel engine exhaust emissions survey of underground mine in Indonesia (Journal of Industrial Pollution Control. 2016 Dec 1;32(2))</t>
  </si>
  <si>
    <t>Status Keberlanjutan Ekologi pada Pengelolaan Lubang Resapan Biopori di Kelurahan Langkapura Kecamatan Langkapura Kota Bandar Lampung (Sains Tanah-Journal of Soil Science and Agroclimatology. 2015 Mar 16;11(2):85-94)</t>
  </si>
  <si>
    <t>Penerapan Green Hospital Sebagai Upaya Manajemen Lingkungan di Rumah Sakit Pertamina Cirebon (Ekosains. 2015 Mar 11;7(1))</t>
  </si>
  <si>
    <t>Henna Rya Sunoko Impacts of four seasons in municipal solid waste in Al-Khums City (Science Journal of Environmental Engineering Research. 2015;2015:1-5)</t>
  </si>
  <si>
    <t>Evaluation of Municipal Solid Waste Management System (Case Study: Graha Padma Estate, Semarang) (Science Journal of Environmental Engineering Research. 2015;2015)</t>
  </si>
  <si>
    <t>PEMBUATAN DAN KARAKTERISASI KATALIS KARBON AKTIF TERSULFONASI SEBAGAI KATALIS RAMAH LINGKUNGAN PADA PROSES HIDROLISIS BIOMASSA (Jurnal Teknologi Kimia dan Industri. 2013;2(4):146-56)</t>
  </si>
  <si>
    <t>Pemanfaatan Limbah Ikan Nila Sebagai Fishbone Hydroxyapatite Pada Proses Adsorpsi Logam Berat Krom Pada Limbah Cair (Jurnal Teknologi Kimia dan Industri. 2012;1(1):379-88)</t>
  </si>
  <si>
    <t>STUDI IDENTIFIKASI PENGELOLAAN LAHAN BERDASAR TINGKAT BAHAYA EROSI (TBE)(Studi Kasus Di Sub Das Sani, Das Juwana, Jawa Tengah) (Jurnal Ilmu Lingkungan. 2011;9(2):57-61)</t>
  </si>
  <si>
    <t>Managing Campus Energy: Compromising between Rapid Needs and Environmental Requirement (InE3S Web of Conferences 2018 (Vol. 31, p. 01003). EDP Sciences)</t>
  </si>
  <si>
    <t>Roles of K2O on the CaO-ZnO Catalyst and Its Influence on Catalyst Basicity for Biodiesel Production (InE3S Web of Conferences 2018 (Vol. 31, p. 02009). EDP Sciences)</t>
  </si>
  <si>
    <t>Effects of Weight Hourly Space Velocity and Catalyst Diameter on Performance of Hybrid Catalytic-Plasma Reactor for Biodiesel Synthesis over Sulphated Zinc Oxide Acid Catalyst (Bulletin of Chemical Reaction Engineering &amp; Catalysis. 2017 Aug 1;12(2):227-34)</t>
  </si>
  <si>
    <t>SYNTHESIS OF BIODIESEL ON A HYBRID CATALYTIC-PLASMA REACTOR OVER K^ sub 2^ O/CaO-ZnO CATALYST (Scientific Study &amp; Research. Chemistry &amp; Chemical Engineering, Biotechnology, Food Industry. 2017 Jul 1;18(3):303-18)</t>
  </si>
  <si>
    <t>The Potential of KemiriSunan as Feedstock for the Production of Biodiesel (Advanced Science Letters. 2017 Mar 1;23(3):2524-6)</t>
  </si>
  <si>
    <t>Separation of H2S and NH3 gases from tofu waste water-based biogas using activated carbon adsorption (InAIP Conference Proceedings 2015 Dec 29 (Vol. 1699, No. 1, p. 060012). AIP Publishing)</t>
  </si>
  <si>
    <t>Life Cycle Assessment on Cement Treated Recycling Base (CTRB) Construction (Waste Technology. 2014 Oct 4;2(2):31-40)</t>
  </si>
  <si>
    <t>Computational Fluids Dynamics Performances Analysis of Ramie-Albizia Composited for Wind Turbine Rotor (InAdvanced Materials Research 2013 (Vol. 772, pp. 735-738). Trans Tech Publications)</t>
  </si>
  <si>
    <t>Prof. Dr. Ir. Budiyono, MSi</t>
  </si>
  <si>
    <t>The kinetic of biogas production rate from cattle manure in batch mode (International Journal of chemical and biological Engineering. 2010;3(1):39-45)</t>
  </si>
  <si>
    <t>Predicting kinetic model of biogas production and biodegradability organic materials: biogas production from vinasse at variation of COD/N ratio (Bioresource technology. 2013 Dec 1;149:390-7)</t>
  </si>
  <si>
    <t>Increasing biogas production rate from cattle manure using rumen fluid as inoculums (International Journal of Science and Engineering. 2014 Jan 15;6(1):31-8)</t>
  </si>
  <si>
    <t>The effect of feed to inoculums ratio on biogas production rate from cattle manure using rumen fluid as inoculums (International Journal of Science and Engineering. 2010;1(2):41-5)</t>
  </si>
  <si>
    <t>Biogas production kinetic from vinasse waste in batch mode anaerobic digestion (World applied sciences journal. 2013;26(11):1464-72)</t>
  </si>
  <si>
    <t>The influence of total solid contents on biogas yield from cattle manure using fluid rumen inoculum (Energy Research Journal. 2010;1(1):6-11)</t>
  </si>
  <si>
    <t>Research Article Kinetic Model of Biogas Yield Production from Vinasse at Various Initial pH: Comparison between Modified Gompertz Model and First Order Kinetic Model (Research Journal of Applied Sciences, Engineering and Technology. 2014;7(13):2798-805)</t>
  </si>
  <si>
    <t>Effect of total solid content to biogas production rate from vinasse (International Journal of Engineering. 2014;27(2):177-84)</t>
  </si>
  <si>
    <t>Biogas production from bioethanol waste: the effect of pH and urea addition to biogas production rate (Waste Technology. 2013 Jul 15;1(1):1-5)</t>
  </si>
  <si>
    <t>Influence of inoculum content on performance of anaerobic reactors for treating cattle manure using rumen fluid inoculum (International Journal of Engineering and Technology. 2009;1(3):109-16)</t>
  </si>
  <si>
    <t>The effect of COD/N ratios and pH control to biogas production from vinasse (International Journal of Biochemistry Research &amp; Review. 2013 Oct 1;3(4):401-13)</t>
  </si>
  <si>
    <t>Study on slaughterhouse wastes potency and characteristic for biogas production (International Journal of Waste Resources (IJWR). 2011;1(2))</t>
  </si>
  <si>
    <t>Application of activated carbon mixed matrix membrane for oxygen purification (International Journal of Science and Engineering. 2010;1(1):21-4)</t>
  </si>
  <si>
    <t>Pengaruh pH dan Rasio COD: N Terhadap Produksi Biogas Dengan Bahan Baku Limbah Industri Alkohol (Vinasse) (Jurnal Teknologi Kimia dan Industri. 2013;2(2):1-7)</t>
  </si>
  <si>
    <t>Biogas production from cow manure (International Journal of Renewable Energy Development. 2012 Jul 9;1(2):61-4)</t>
  </si>
  <si>
    <t>Enhanced biogas production from rice straw with various pretreatment: a review (Waste Technology. 2014 Mar 15;2(1):17-25)</t>
  </si>
  <si>
    <t>The uses of carbon nanotubes mixed matrix membranes (MMM) for biogas purification (International Journal of Waste Resources (IJWR). 2012;2(1))</t>
  </si>
  <si>
    <t>Studies of Thermal Annealing on Suppression of Plasticization of the Asymmetric Hollow Fiber Mixed Matrix Membranes (World Applied Sciences Journal.;28(1):09-19. 2013)</t>
  </si>
  <si>
    <t>Biogas production from cassava starch effluent using microalgae as biostabilisator. (International Journal of Science and Engineering. 2011;2(1):4-8.)</t>
  </si>
  <si>
    <t>Biogas production using anaerobic biodigester from cassava starch effluent. (International Journal of Science and Engineering. 2010;1(2):33-7.)</t>
  </si>
  <si>
    <t>Utilization of biogas as carbon dioxide provider for Spirulina platensis culture. (Curr. Res. J. Biol. Sci. 2014 Jan 20;6:53-9.)</t>
  </si>
  <si>
    <t>Production of Spirulina platensis biomass using digested vinasse as cultivation medium. (Trends in Applied Sciences Research. 2014;9(2):93-102.)</t>
  </si>
  <si>
    <t>Study on treatment of slaughterhouse wastewater by electro-coagulation technique. (International Journal of Science and Engineering. 2010;1(1):25-8.)</t>
  </si>
  <si>
    <t>Research Article Cellulose Acetate Membrane with Improved Perm-selectivity through Modification Dope Composition and Solvent Evaporation for Water Softening. (Research Journal of Applied Sciences, Engineering and Technology. 2014;7(18):3852-9.)</t>
  </si>
  <si>
    <t>Enhanced separation performance of cellulose acetate membrane for brackish water separation using modification of additives and thermal annealing. (Int. J. Waste Resources. 2014;4(1).)</t>
  </si>
  <si>
    <t>Study of biogas production rate from water hyacinth by hydrothermal pretreatment with buffalo dung as a starter. (Waste Technol. 2014;2:26-30.)</t>
  </si>
  <si>
    <t>CO2 removal from biogas using carbon nanotubes mixed matrix membranes. (International Journal of Science and Engineering. 2010;1(1):1-6.)</t>
  </si>
  <si>
    <t>Combination process method of lactic acid hydrolysis and hydrogen peroxide oxidation for cassava starch modification. (InAIP Conference Proceedings 2017 May 24 (Vol. 1840, No. 1, p. 060006). AIP Publishing.)</t>
  </si>
  <si>
    <t>Pengaruh pH dan Rasio COD: N Terhadap Produksi Biogas dengan Bahan Baku Limbah Industri Alkohol (Vinasse). (Eksergi. 2013;11(1):1-6.)</t>
  </si>
  <si>
    <t>Kinetic study of treatment of wastewater contains food preservative agent by anaerobic baffled reactor: An overview. (InAIP Conference Proceedings 2015 Dec 29 (Vol. 1699, No. 1, p. 050017). AIP Publishing.)</t>
  </si>
  <si>
    <t>The effect of pH and operation mode for COD removal of slaughterhouse wastewater with Anaerobic Batch Reactor (ABR). (Waste Technology. 2015 Apr 15;3(1):7-13.)</t>
  </si>
  <si>
    <t>Microalgae for stabilizing biogas production from cassava starch wastewater. (Journal of Waste Resources. 2012;2:17-21.)</t>
  </si>
  <si>
    <t>The effect of microwave power and heating time pretreatment on biogas production from fresh and dried water hyacinth (Eichhornia crassipes). (InAIP Conference Proceedings 2015 Dec 29 (Vol. 1699, No. 1, p. 050018). AIP Publishing.)</t>
  </si>
  <si>
    <t>Biogas production from rice straw by solid-state anaerobic digestion. (InAIP Conference Proceedings 2015 Dec 29 (Vol. 1699, No. 1, p. 030025). AIP Publishing.)</t>
  </si>
  <si>
    <t>The effect of f/m ratio to the anaerobic decomposition of biogas production from fish offal waste. (Waste Technology. 2015 Oct 15;3(2):58-61.)</t>
  </si>
  <si>
    <t>Microwave pretreatment of fresh water hyacinth (eichhornia crassipes) in batch anaerobic digestion tank (research note). (International Journal of Engineering-Transactions C: Aspects. 2015 Jun 11;28(6):832-40.)</t>
  </si>
  <si>
    <t>THE INFLUENCE OF FERMENTATION METHOD, FEED COMPOSITION, VARIATIONS IN THE INITIAL pH OF FERMENTATION AND FEED DILUTION TO THE BIOGAS PRODUCTION FROM VINASSE. (Alchemy Jurnal Penelitian Kimia. 2013 Sep 1;9(2).)</t>
  </si>
  <si>
    <t>Observation of temperature and pH during biogas production from water hyacinth and cow manure. (Waste Technology. 2013 Jul 15;1(1):22-5.)</t>
  </si>
  <si>
    <t>Surface Modification of Carbon Nanotubes Using Acid Treatment to Enhance Gas Separation Performance of Hybrid Nanocomposite Mixed Matrix Membrane. (Iranica Journal of Energy &amp; Environment. 2014 Apr 1;5(2):152-9.)</t>
  </si>
  <si>
    <t>KOMBINASI ULTRAFILTRASI DAN DISSOLVED AIR FLOTATION UNTUK PEMEKATAN MIKROALGA. (Reaktor. 2014 Mar 30;15(1):43-50.)</t>
  </si>
  <si>
    <t>Djaeni</t>
  </si>
  <si>
    <t>Process integration for food drying with air dehumidified by zeolites. (Drying Technology. 2007 Feb 12;25(1):225-39.)</t>
  </si>
  <si>
    <t>Multistage zeolite drying for energy-efficient drying. (Drying Technology. 2007 Jun 11;25(6):1053-67.)</t>
  </si>
  <si>
    <t>Application of foam-mat drying with egg white for carrageenan: drying rate and product quality aspects. (Journal of food science and technology. 2015 Feb 1;52(2):1170-5.)</t>
  </si>
  <si>
    <t>Assessment of a two-stage zeolite dryer for energy-efficient drying. (Drying Technology. 2009 Oct 22;27(11):1205-16.)</t>
  </si>
  <si>
    <t>Carrageenan drying with dehumidified air: drying characteristics and product quality. (International Journal of Food Engineering. 2012 Jan 1;8(3).)</t>
  </si>
  <si>
    <t>Computational fluid dynamics for multistage adsorption dryer design. Drying Technology. 2008 Mar 26;26(4):487-502.</t>
  </si>
  <si>
    <t>Kelayakan biji durian sebagai bahan pangan alternatif: aspek nutrisi dan tekno ekonomi. (Riptek. 2010;4(11):37-45.)</t>
  </si>
  <si>
    <t>Low temperature seaweed drying using dehumidified air. Procedia Environmental Sciences. 2015 Jan 1;23:2-10.</t>
  </si>
  <si>
    <t>Energy efficiency of multi-stage adsorption drying for low-temperature drying. (Drying Technology. 2009 Mar 25;27(4):555-64.)</t>
  </si>
  <si>
    <t>Drying spirulina with foam mat drying at medium temperature. (International Journal of Science and Engineering. 2012;3(2):1-3.)</t>
  </si>
  <si>
    <t>Enhancing the food product drying with air dehumidified by zeolite. (Advance Journal of Food Science and Technology. 2014;6(7):833-8.)</t>
  </si>
  <si>
    <t>Effect of hot-air drying temperature on the polyphenol content and the sensory properties of cocoa beans. International Food Research Journal. 2016 Dec 1;23(4).</t>
  </si>
  <si>
    <t>Paddy drying in mixed adsorption dryer with zeolite: drying rate and time estimation. Reaktor. 2013 Mar 12;14(3):173-8.</t>
  </si>
  <si>
    <t>Low temperature drying with air dehumidified by zeolite for food products: energy efficiency aspect analysis. International journal of food engineering. 2011 Jan 1;7(6).</t>
  </si>
  <si>
    <t>Penggunaan Zeolite Sintetis Dalam Pengeringan Gabah Dengan Proses Fluidisasi Indirect Contact. (Jurnal Teknologi Kimia dan Industri. 2013:103-10.)</t>
  </si>
  <si>
    <t>Pengeringan Karaginan dari Rumput Laut Eucheuma cottonii pada Spray Dryer Menggunakan Udara yang Didehumidifikasi dengan Zeolit Alam. (MAJALAH ILMIAH MOMENTUM. 2012 Oct 1;8(2).)</t>
  </si>
  <si>
    <t>Aktivasi Zeolit Alam Sebagai Adsorben pada Alat Pengering Bersuhu Rendah. (Reaktor. 2011 Apr 5;13(3):178-84.)</t>
  </si>
  <si>
    <t>Corn drying with zeolite in the fluidized bed dryer under medium temperature. (IPTEK The Journal for Technology and Science. 2013 Aug 30;24(2).)</t>
  </si>
  <si>
    <t>Modification Chemical and Physical Modification of Cassava Starch Using Lactic Acid and Ethanol Under Oven and Solar Drying. (Advanced Science Letters. 2017 Jun 1;23(6):5792-5.)</t>
  </si>
  <si>
    <t>Pengeringan gabah menggunakan zeolit 3a pada alat unggun terfluidisasi. (Jurnal Teknologi Kimia dan Industri. 2013;2(2):40-5.)</t>
  </si>
  <si>
    <t>Effects of drying on the production of polyphenol-rich cocoa beans. (Drying technology. 2017 Nov 18;35(15):1799-806.)</t>
  </si>
  <si>
    <t>Optimization of Chitosan Preparation from Crab Shell Waste. (Reaktor. 2017 Jun 19;7(1):37-40.)</t>
  </si>
  <si>
    <t>Physical-chemical quality of onion analyzed under drying temperature. (InAIP Conference Proceedings 2017 Mar 17 (Vol. 1823, No. 1, p. 020041). AIP Publishing.)</t>
  </si>
  <si>
    <t>Perubahan Kualitas Beras Selama Penyimpanan (Change of Rice Quality During Storage). (JURNAL PANGAN. 2013 Sep 1;22(3):199-208.)</t>
  </si>
  <si>
    <t>Enhancement of energy efficiency and food product quality using adsorption dryer with zeolite. (International Journal of Renewable Energy Development. 2013 Jun 17;2(2):81-6.)</t>
  </si>
  <si>
    <t>Aplikasi Spray Dryer Untuk Pengeringan Larutan Garam Amonium Perklorat Sebagai Bahan Propelan. Jurnal Teknologi Kimia dan Industri. 2013;2(4):84-92.</t>
  </si>
  <si>
    <t>Utilization of chitosan prepared from shrimp shell as fat diluent. (Journal of coastal Development. 2003;7(1):31-7.)</t>
  </si>
  <si>
    <t>Moisture transport mechanism and drying kinetic of fresh harvested red onion bulbs under dehumidified air. (International journal of food engineering. 2017 Sep 1;13(9).)</t>
  </si>
  <si>
    <t>Produksi antioksidan dari ekstrak kayu secang (Caesalpinia sappan L.) menggunakan pengering berkelembaban rendah. (Jurnal Aplikasi Teknologi Pangan. 2017 Aug 14;6(3).)</t>
  </si>
  <si>
    <t>Effects of water blanching on polyphenol reaction kinetics and quality of cocoa beans. (InAIP Conference Proceedings 2015 Dec 29 (Vol. 1699, No. 1, p. 030006). AIP Publishing.)</t>
  </si>
  <si>
    <t>Preparation of natural zeolite for air dehumidification in food drying. (International Journal of Science and Engineering. 2015 Apr 15;8(2):80-3.)</t>
  </si>
  <si>
    <t>Energy efficient dryer with rice husk fuel for agriculture drying. (International Journal of Renewable Energy Development. 2015 Feb 1;4(1):20.)</t>
  </si>
  <si>
    <t>Improving Public Salt Quality By Chemical Treatment. (Journal of Coastal Development. 2013 Jul 25;5(3):111-6.)</t>
  </si>
  <si>
    <t>Quality evaluation of onion bulbs during low temperature drying. (InAIP Conference Proceedings 2016 Jun 3 (Vol. 1737, No. 1, p. 060010). AIP Publishing.)</t>
  </si>
  <si>
    <t>The effect of air temperature on the sappan wood extract drying. (InAIP Conference Proceedings 2015 Dec 29 (Vol. 1699, No. 1, p. 060006). AIP Publishing.)</t>
  </si>
  <si>
    <t>Multi-layer onion drying: Study of mass and heat transfer mechanism and quality evaluation. (InAIP Conference Proceedings 2015 Dec 29 (Vol. 1699, No. 1, p. 060005). AIP Publishing.)</t>
  </si>
  <si>
    <t>Upaya Peningkatan Mutu Dan Efisiensi Proses Pengeringan Jagung Dengan Mixed-Adsorption Dryer. (Reaktor. 2013 Jul 6;14(3):193-8.)</t>
  </si>
  <si>
    <t>Pemanfaatan minyak goreng bekas menjadi detergen alami melalui kombinasi reaksi trans-esterifikasi dan sulfonasi. (Jurnal Teknologi Kimia dan Industri. 2013;2(2):84-90.)</t>
  </si>
  <si>
    <t>Peningkatan Kecepatan Proses Pengeringan Karaginan Menggunakan Pengering Adsorpsi dengan Zeolit. Teknik. 2012 Apr 9;33(1):8-11.</t>
  </si>
  <si>
    <t>Peningkatan Kecepatan Pengeringan Gabah Dengan Metode Mixed Adsorption Drying Menggunakan Zeolite Pada Ungguan Terfluidisasi. (Proseding SNTKI APTEKINDO, Universitas Indonesia. 2012.)</t>
  </si>
  <si>
    <t>Development of A Novel Energy-Efficient Adsorption Dryer with Zeolite for Food Product. (The proceeding of ISPDVF, Nottingham University, Malaysia Campus. 2012.)</t>
  </si>
  <si>
    <t>Hibiscus sabdariffa L extract drying with different carrier agent: Drying rate evaluation and color analysis. (InAIP Conference Proceedings 2017 Mar 17 (Vol. 1823, No. 1, p. 020045). AIP Publishing.)</t>
  </si>
  <si>
    <t>The Sappanwood Extract Drying With Carrier Agent Under Air Dehumidification. (IPTEK The Journal for Technology and Science. 2016 Feb 15;26(1).)</t>
  </si>
  <si>
    <t>Proses Pengeringan Jamur Lingzhi (Ganoderma Lucidium) Menggunakan Media Udara Yang Didehumidifkasi Oleh Zeolit Alam. (Jurnal Teknologi Kimia dan Industri. 2012;1(1):150-6.)</t>
  </si>
  <si>
    <t>PEMANFAATAN TEPUNG BIJI DURIAN MENJADI GLUKOSA CAIR MELALUI PROSES HIDROLISA DENGAN MENGGUNAKAN ENZIM Î-AMILASE. (InSeminar Rekayasa Kimia dan Proses Universitas Diponegoro 2011.)</t>
  </si>
  <si>
    <t>Optimasi proses adsorbsi minyak goreng bekas dengan adsorbent zeolit alam: studi pengurangan bilangan asam. Jurnal (Teknik Gelagar. 2006 Apr;17(1):77-82.)</t>
  </si>
  <si>
    <t>Study on production process of biodiesel from rubber seed (hevea brasiliensis) by in situ (trans) esterification method with acid catalyst. (Energy Procedia. 2013 Jan 1;32:64-73.)</t>
  </si>
  <si>
    <t>Potensi Gliserol Dalam Pembuatan Turunan Gliserol Melalui Proses Esterifikasi. (Jurnal Ilmu Lingkungan. 2012;10(1):26-31.)</t>
  </si>
  <si>
    <t>Pembuatan Biodiesel dari Minyak Goreng Bekas dengan Proses Catalytic Cracking. (Teknik. 2007;28(2):83-92.)</t>
  </si>
  <si>
    <t>Biodiesel production from bulk frying oil with ultrasound assisted. (Research Journal of Applied Sciences, Engineering and Technology. 2013;6(10):1732-9.)</t>
  </si>
  <si>
    <t>Pembuatan Katalis H-zeolit dengan Impregnasi Ki/kio3 dan Uji Kinerja Katalis untuk Produksi Biodiesel. (Jurnal Teknologi Kimia dan Industri. 2013;2(2):148-54.)</t>
  </si>
  <si>
    <t>Biodiesel production from rubber seed oil via esterification process. (International Journal of Renewable Energy Development. 2012 Jun 1;1(2):57.)</t>
  </si>
  <si>
    <t>Preparation and Characterization of Anadara Granosa Shells and CaCO3 as Heterogeneous Catalyst for Biodiesel Production. (Bulletin of Chemical Reaction Engineering and Catalysis. 2016;11(1):21-6.)</t>
  </si>
  <si>
    <t>Potency of microalgae as biodiesel source in Indonesia. (International Journal of Renewable Energy Development. 2012;1(1):23-7.)</t>
  </si>
  <si>
    <t>Synthesis H-Zeolite catalyst by impregnation KI/KIO3 and performance test catalyst for biodiesel production. (InIOP Conference Series: Materials Science and Engineering 2016 (Vol. 107, No. 1, p. 012044). IOP Publishing.)</t>
  </si>
  <si>
    <t>Surface modification of ultra thin PES-zeolite using thermal annealing to increase flux and rejection of produced water treatment. (InAIP conference proceedings 2015 Dec 29 (Vol. 1699, No. 1, p. 040015). AIP Publishing.)</t>
  </si>
  <si>
    <t>Diethyl Ether Production Process with Various Catalyst Type. (International Journal of Science and Engineering. 2013;4(1):6-10.)</t>
  </si>
  <si>
    <t>The effect of time dealumination and solvent concentration in synthesis of zeolite catalyst and catalytic test for diethyl ether production process. (InAIP Conference Proceedings 2009 Sep 14 (Vol. 1169, No. 1, pp. 106-112). AIP.)</t>
  </si>
  <si>
    <t>Enhanced anti-fouling behavior and performances of nano hybrid pes-sio2 and pes-zno membranes for produced water treatment. (Jurnal Teknologi. 2017 Aug 28;79(6).)</t>
  </si>
  <si>
    <t>The development of fly ash-supported CaO derived from mollusk shell of Anadara granosa and Paphia undulata as heterogeneous CaO catalyst in biodiesel synthesis. (International Journal of Energy and Environmental Engineering. 2016 Sep 1;7(3):297-305.)</t>
  </si>
  <si>
    <t>Biodiesel production from multi feedstock as feed with direct ultrasound assisted. (InAIP Conference Proceedings 2015 Dec 29 (Vol. 1699, No. 1, p. 030020). AIP Publishing.)</t>
  </si>
  <si>
    <t>Ultrasound assisted esterification of rubber seed oil for biodiesel production. (International Journal of Renewable Energy Development. 2012 Feb 4;1(1):1-5.)</t>
  </si>
  <si>
    <t>Biodiesel production by using CaO catalyst and ultrasonic assisted. (InJournal of Physics: Conference Series 2017 Jul (Vol. 877, No. 1, p. 012037). IOP Publishing.)</t>
  </si>
  <si>
    <t>Synthesis and characterization of ZSM-5 catalyst at different temperatures. InIOP Conference Series: Materials Science and Engineering 2017 Jul (Vol. 214, No. 1, p. 012032). IOP Publishing.)</t>
  </si>
  <si>
    <t>Ultrasound Assisted In Situ Esterification of Rubber Seeds Oil for Biodiesel Production (RESEARCH NOTE). (International Journal of Engineering-Transactions C: Aspects. 2016 Nov 11;29(12):1635-41.)</t>
  </si>
  <si>
    <t>Application of Spirulina platensis on ice cream and soft cheese with respect to their nutritional and sensory perspectives. (Jurnal Teknologi. 2016 Apr 12;78(4-2).)</t>
  </si>
  <si>
    <t>The development of heterogeneous catalyst C/CaO/NaOH from waste of green mussel shell (Perna varidis) for biodiesel synthesis. (Journal of environmental chemical engineering. 2017 Oct 1;5(5):4559-63.)</t>
  </si>
  <si>
    <t>Kinetic Study on Ultrasound Assisted Biodiesel Production from Waste Cooking Oil. (Journal of Engineering and Technological Sciences. 2015 Sep 30;47(4):374-88.)</t>
  </si>
  <si>
    <t>Optimization Process of H-Zeolite Catalyst Preparation with Surface Response Methods. (InGreen Chemistry Proceeding Of 9th Joint Conference on Chemistry 2014 (No. Section 1, pp. 124-129). Department of Chemistry Diponegoro University.)</t>
  </si>
  <si>
    <t>Optimasi Pengambilan Minyak Dari Limbah Padat Biji Karet Dengan Metode Sokhletasi. (MAJALAH ILMIAH MOMENTUM. 2012 Oct 1;8(2).)</t>
  </si>
  <si>
    <t>Proses Produksi Katalis Zeolit X Dan Uji Aktifitas Dalam Proses Penukaran Ion Kalsium. (Teknik. 2012 Apr 9;33(1):4-7.)</t>
  </si>
  <si>
    <t>Pengaruh Waktu Dealuminasi dan Jenis Sumber Zeolit Alam Terhadap Kinerja H-Zeolit untuk Proses Dehidrasi Etanol. (Reaktor. 2010 Jun 3;13(1):51-7.)</t>
  </si>
  <si>
    <t>Proses Reaksi Gliserol Dan Asam Benzoat Dengan Menggunakan Katalis Asam Sulfat. (Jurnal Teknologi Kimia dan Industri. 2012;1(1):118-23.)</t>
  </si>
  <si>
    <t>Studi Pengurangan Bilangan Asam, Bilangan Peroksida dan Absorbansi dalam Proses Pemurnian Minyak Goreng Bekas dengan Zeolit Alam Aktif. (Jurnal Rekayasa Kimia &amp; Lingkungan. 2007 Jun 1;6(1):7-12.)</t>
  </si>
  <si>
    <t>STARCH PRODUCTION FROM RED GINGER (Zinggiber officinale Rosc.). (Jurnal Bahan Alam Terbarukan. 2018 Jul 23;7(1).)</t>
  </si>
  <si>
    <t>Study of utilization liquid smoke and carrageenan as a natural antibacterial in manufacturing beef meatballs. (InIOP Conference Series: Earth and Environmental Science 2018 Jan (Vol. 102, No. 1, p. 012060). IOP Publishing.)</t>
  </si>
  <si>
    <t>The effect of adding CTAB template in ZSM-5 synthesis. (InAIP Conference Proceedings 2017 Nov 27 (Vol. 1904, No. 1, p. 020061). AIP Publishing.)</t>
  </si>
  <si>
    <t>Peningkatan Kualitas Dan Proses Pembuatan Biodiesel Dari Blending Minyak Kelapa Sawit (Palm Oil) Dan Minyak Kelapa (Coconut Oil) Dan Bantuan Gelombang Ultrasonik. (Teknik. 2014 Dec 30;35(2):68-71.)</t>
  </si>
  <si>
    <t>The Effect of Ultrasonic Irradiation on Preparation Zeolite Catalyst from Natural Mineral. (InProsiding International Seminar on Chemical Engineering In conjunction with Chemical Engineering Seminar of Soehadi Reksowardojo 2014 2014 (No. AM-13, pp. 177-185). Department of Chemical Engineering Institut Teknologi Bandung Indonesia.)</t>
  </si>
  <si>
    <t>Perpindahan Massa Gas–Cair Dalam Proses Fermentasi Asam Sitrat Dengan Bioreaktor Bergelembung. (MAJALAH ILMIAH MOMENTUM. 2011 Oct 24;7(2).)</t>
  </si>
  <si>
    <t>Overcoming shear stress of microalgae cultures in sparged photobioreactors. (Biotechnology and bioengineering. 2004 Jan 5;85(1):78-85.)</t>
  </si>
  <si>
    <t>Hydrodynamic evaluations in high rate algae pond (HRAP) design. (Chemical Engineering Journal. 2013 Feb 1;217:231-9.)</t>
  </si>
  <si>
    <t>Quality prediction of bakery products in the initial phase of process design. (Innovative Food Science &amp; Emerging Technologies. 2007 Jun 1;8(2):285-98.)</t>
  </si>
  <si>
    <t>Phytoremediations of palm oil mill effluent (POME) by using aquatic plants and microalgae for biomass production. (Journal of Environmental Science and Technology. 2013;6(2):79-90.)</t>
  </si>
  <si>
    <t>Kinetic study on the effects of sugar addition on the thermal degradation of phycocyanin from Spirulina sp. (Food bioscience. 2018 Apr 1;22:85-90.)</t>
  </si>
  <si>
    <t>Product quality driven design of bakery operations using dynamic optimization. (Journal of Food Engineering. 2008 Jun 1;86(3):399-413.)</t>
  </si>
  <si>
    <t>Pro-environmental behavior from a socialcognitive theory perspective. (Procedia Environmental Sciences. 2015 Jan 1;23:27-33.)</t>
  </si>
  <si>
    <t>Optimization of ethanol production from whey through fed-batch fermentation using Kluyveromyces marxianus. (Energy Procedia. 2014 Jan 1;47:108-12.)</t>
  </si>
  <si>
    <t>An overview of biocement production from microalgae. (International Journal of Science and Engineering. 2011;2(2):31-3.)</t>
  </si>
  <si>
    <t>Control vector parameterization with sensitivity based refinement applied to baking optimization. (Food and Bioproducts Processing. 2008 Jun 1;86(2):130-41.)</t>
  </si>
  <si>
    <t>Comparative Study of Bioactive Substances Extracted from Fresh and Dried Spirulina sp. (Procedia Environmental Sciences. 2015 Jan 1;23:282-9.)</t>
  </si>
  <si>
    <t>Lipid extraction of microalga Chlorella sp. cultivated in palm oil mill effluent (POME) medium. (World Applied Sciences Journal. 2014;31(5):959-67.)</t>
  </si>
  <si>
    <t>Multi‐objective optimization to improve the product range of baking systems. (Journal of food process engineering. 2009 Oct;32(5):709-29.)</t>
  </si>
  <si>
    <t>Feasibility of Using Microalgae for Biocement Production through Biocementation. (J Bioprocess Biotechniq. 2012;2(111):2.)</t>
  </si>
  <si>
    <t>Ethanol production from whey by Kluyveromyces marxianus in batch fermentation system: kinetics parameters estimation. (Bulletin of Chemical Reaction Engineering &amp; Catalysis. 2013 Feb 13;7(3):179-84.)</t>
  </si>
  <si>
    <t>Spirulina platensis: Potensinya sebagai bahan pangan fungsional. (Jurnal Aplikasi Teknologi Pangan. 2013 Jan 29;2(1).)</t>
  </si>
  <si>
    <t>Optimum design of manganese-coated copper catalytic converter to reduce carbon monoxide emissions on gasoline motor. (Procedia Environmental Sciences. 2015 Jan 1;23:86-92.)</t>
  </si>
  <si>
    <t>Optimasi Pengomposan Sampah Organik Rumah Tangga menggunakan Kombinasi Aktivator EM4 dan MOL terhadap Rasio C/N. (Jurnal Ilmu Lingkungan. 2012;10(2):70-5.)</t>
  </si>
  <si>
    <t>Potential of palm oil mill effluent (POME) as medium growth of Chlorella sp for bioenergy production. (International Journal of Environment and Bioenergy. 2012;3(2):67-74.)</t>
  </si>
  <si>
    <t>Ag doped ZnO thin films synthesized by spray coating technique for methylene blue photodegradation under UV irradiation. (International Journal of Chemical Engineering. 2016;2016.)</t>
  </si>
  <si>
    <t>Response surface optimization of ultrasound assisted extraction (UAE) of phycocyanin from microalgae Spirulina platensis. (Emirates Journal of Food and Agriculture. 2016 Jan 5:227-34.)</t>
  </si>
  <si>
    <t>Ultrasound assisted extraction of antioxidant from Coleus tuberosus peels. (Carpathian Journal of Food Science and Technology. 2014 Jun 1;6(1):58-65.)</t>
  </si>
  <si>
    <t>Teknologi dan Metode Penyimpanan Makanan sebagai Upaya Memperpanjang Shelf Life. (Jurnal Aplikasi Teknologi Pangan. 2013 Apr 28;2(2).)</t>
  </si>
  <si>
    <t>Biosorption of heavy metal Cu 2+ and Cr 2+ in textile wastewater by using immobilized algae. (Research Journal of Applied Sciences, Engineering and Technology. 2014;7(17):3539-43.)</t>
  </si>
  <si>
    <t>Enhancement of Chlorella vulgaris biomass cultivated in POME medium as biofuel feedstock under mixotrophic conditions. (Journal of Engineering and Technological Sciences. 2015 Oct 30;47(5):487-97.)</t>
  </si>
  <si>
    <t>Kultivasi Mikroalga Spirulina platensis Dalam Media Pome Dengan Variasi Konsentrasi Pome dan Komposisi Jumlah Nutrien. (Jurnal Teknologi Kimia dan Industri. 2012;1(1):487-94.)</t>
  </si>
  <si>
    <t>Potential Production of Polyunsaturated Fatty Acids from Microalgae. (International Journal of Science and Engineering. 2011;2(1):13-6.)</t>
  </si>
  <si>
    <t>Synthesis and characterization of ZnO: TiO2 nano composites thin films deposited on glass substrate by sol-gel spray coating technique. (InAIP Conference Proceedings 2015 Dec 29 (Vol. 1699, No. 1, p. 040005). AIP Publishing.)</t>
  </si>
  <si>
    <t>Effect of Mn concentration on magnetic and structural properties of GaN: Mn deposited on silicon substrate using chemical solution deposition method. (REVISTA ROMANA DE MATERIALE-ROMANIAN JOURNAL OF MATERIALS. 2014 Jan 1;44(3):298-303.)</t>
  </si>
  <si>
    <t>Utilization of agroindustry wastewater as growth medium for microalgae based bioenergy feedstock in Indonesia (an overview). (J. Sustain. 2013;1:3-7.)</t>
  </si>
  <si>
    <t>The water quality parameters controlling diatoms assemblage in Rawapening Lake, Indonesia. (Biodiversitas Journal of Biological Diversity. 2016 Aug 11;17(2).)</t>
  </si>
  <si>
    <t>Phyocyanin extraction from microalgae Spirulina platensis assisted by ultrasound irradiation: effect of time and temperature. (Songklanakarin Journal of Science &amp; Technology. 2016 Jul 1;38(4).)</t>
  </si>
  <si>
    <t>Phytoremediation of palm oil mill effluent using pistia stratiotes plant and algae spirulina sp for biomass production. (International Journal of Engineering-Transactions C: Aspects. 2014 Dec 1;27(12):1809-14.)</t>
  </si>
  <si>
    <t>Integrated biogas-microalgae from waste waters as the potential biorefinery sources in Indonesia. (Energy Procedia. 2014 Jan 1;47:143-8.)</t>
  </si>
  <si>
    <t>Biofixation of Carbon dioxide by Chlamydomonas sp. in a Tubular Photobioreactor. (International Journal of Renewable Energy Development. 2012 Feb 15;1(1):10-4.)</t>
  </si>
  <si>
    <t>Aplikasi fitoremediasi limbah jamu dan pemanfaatannya untuk produksi protein. (Jurnal Ilmu Lingkungan. 2012;10(1):32-7.)</t>
  </si>
  <si>
    <t>Application of tin (II) chloride catalyst for high FFA jatropha oil esterification in continuous reactive distillation column. (Bulletin of Chemical Reaction Engineering and Catalysis. 2016;11(1):66-74.)</t>
  </si>
  <si>
    <t>Improvement of Clove Oil Quality by Using Adsorption-distillation Process. (Research Journal of Applied Sciences, Engineering and Technology. 2014 May 10;7(18):3867-71.)</t>
  </si>
  <si>
    <t>Evaluation of carbon, nitrogen and phosphorus ratio of palm oil mill effluent digested (POMED) wastewater as replacement synthetic medium for Spirulina sp. growth. (American-Eurasian Journal of Agricultural &amp; Environmental Sciences. 2014;14(6):536-40.)</t>
  </si>
  <si>
    <t>Batch and fed-batch fermentation system on ethanol production from whey using Kluyveromyces marxianus. (International Journal of Renewable Energy Development. 2013 Oct 30;2(3):127-31.)</t>
  </si>
  <si>
    <t>Experimental validation of product quality model for bread baking process. (International Food Research Journal. 2013;20(3):1427-34.)</t>
  </si>
  <si>
    <t>Improvement of stability and antioxidant activities by using Phycocyanin-Chitosan encapsulation technique. (InIOP Conference Series: Earth and Environmental Science 2017 Feb (Vol. 55, No. 1, p. 012052). IOP Publishing.)</t>
  </si>
  <si>
    <t>Improved yield of β-carotene from microalgae Spirulina platensis using ultrasound assisted extraction. (Jurnal Teknologi. 2015 Oct 21;77(1).)</t>
  </si>
  <si>
    <t>PEMANFAATAN SAMPAH SAYUR PASAR DALAM PRODUKSI LISTRIK MELALUI MICROBIAL FUEL CELLS (UTILIZATION OF MARKET VEGETABLE WASTE IN ELECTRICITY PRODUCTION THROUGH MICROBIAL FUEL CELLS). (Media Elektrika. 2014;7(2).)</t>
  </si>
  <si>
    <t>Biogas potential from the treatment of solid waste of dairy cattle: case study at Bangka botanical garden Pangkalpinang. (International Journal of Waste Resources.;3(2):1-4.)</t>
  </si>
  <si>
    <t>Impact of hazardous components on CO2 biofixation from synthetic flue gas using Chlorella sp. JPR-1 in a raceway pond photobioreactor. (Songklanakarin J. ournal of Science andTechnology. 2013 Oct 24;35(5):563-8.)</t>
  </si>
  <si>
    <t>Evaluasi Pertumbuhan Mikroalga Dalam Medium Pome: Variasi Jenis Mikroalga, Medium Dan Waktu Penambahan Nutrient. (Jurnal Teknologi Kimia dan Industri. 2012;1(1):312-9.)</t>
  </si>
  <si>
    <t>Produksi mikroalga berbiomasa tinggi dalam bioreaktor open pond. (InProsiding Seminar NasionalTeknik Kimia 2010.)</t>
  </si>
  <si>
    <t>Diatoms and Water Quality of Telaga Warna Dieng, Java Indonesia. (InIOP Conference Series: Earth and Environmental Science 2017 Feb (Vol. 55, No. 1, p. 012051). IOP Publishing.)</t>
  </si>
  <si>
    <t>Study on the effect of different concentration of Spirulina platensis paste added into dried noodle to its quality characteristics. (InIOP Conference Series: Earth and Environmental Science 2017 Feb (Vol. 55, No. 1, p. 012068). IOP Publishing.)</t>
  </si>
  <si>
    <t>The improvement of phycocyanin stability extracted from Spirulina sp using extrusion encapsulation technique. (InAIP Conference Proceedings 2015 Dec 29 (Vol. 1699, No. 1, p. 030011). AIP Publishing.)</t>
  </si>
  <si>
    <t>The effects of temperature and frequencies in ultrasound assisted extraction of phycocyanin from microalgae Spirulina sp. (InAIP Conference Proceedings 2015 Dec 29 (Vol. 1699, No. 1, p. 030009). AIP Publishing.)</t>
  </si>
  <si>
    <t>Synthesized of Double Layer Thin Film ZnO/ZnO: Ag by Sol-Gel Method for Direct Blue 71 Photodegradation. (Reaktor. 2015 Oct 10;15(3):175-81.)</t>
  </si>
  <si>
    <t>Utilization of coconut milk skim effluent (cmse) as medium growth for spirulinaplatensis. (Procedia Environmental Sciences. 2015 Jan 1;23:72-7.)</t>
  </si>
  <si>
    <t>Potensi Biogas Melalui Pemanfaatan Limbah Padat Pada peternakan Sapi Perah Bangka Botanical Garden Pangkalpinang. (METANA. 2013;9(02).)</t>
  </si>
  <si>
    <t>Modeling and PSO optimization of Humidifier-Dehumidifier desalination. (International Journal of Renewable Energy Development. 2018 Feb 1;7(1):59.)</t>
  </si>
  <si>
    <t>Biodiesel Production from Nyamplung (Calophyllum inophyllum) Oil using Ionic Liquid as A Catalyst and Microwave Heating System. (Bulletin of Chemical Reaction Engineering &amp; Catalysis. 2017 Aug 1;12(2):293-8.)</t>
  </si>
  <si>
    <t>Photocatalytic activity of cobalt-doped zinc oxide thin film prepared using the spray coating technique. (Materials Research Express. 2017 Jul 27;4(7):076409.)</t>
  </si>
  <si>
    <t>The Influence of Nitrogen Doping Concentration on the Strain and Band Gap Energy of N-Doped Zinc Oxide Prepared Using Spray Coating Technique. (InSolid State Phenomena 2017 (Vol. 266, pp. 141-147). Trans Tech Publications.)</t>
  </si>
  <si>
    <t>ORGANIC WASTE'S POTENTIAL AS RENEWABLE ENERGY AT SUPIT URANG LANDFILL IN MALANG CITY. (Jurnal Presipitasi: Media Komunikasi dan Pengembangan Teknik Lingkungan. 2015 Sep 1;12(2):71-7.)</t>
  </si>
  <si>
    <t>Penggunaan Teknologi Reaktor Microbial Fuel Cells (Mfcs) dalam Pengolahan Limbah Cair Industri Tahu untuk Menghasilkan Energi Listrik. (Jurnal Presipitasi: Media Komunikasi dan Pengembangan Teknik Lingkungan. 2015 Sep 1;12(2):57-65.)</t>
  </si>
  <si>
    <t>Enhancement of Hybrid SPEEK Based Polymer–Cyclodextrin-Silica Inorganic Membrane for Direct Methanol Fuel Cell Application. (International Journal of Renewable Energy Development. 2017 Jul 1;6(2):165.)</t>
  </si>
  <si>
    <t>Analysis of Environmental Carrying Capacity Based on Land Balance in Solok Regency, West Sumatra. (Advanced Science Letters. 2017 Mar 1;23(3):2407-9.)</t>
  </si>
  <si>
    <t>Optical and microstructure of thin film of Ag-doped ZnO synthesized by sol-gel. (InAIP Conference Proceedings 2016 Jul 21 (Vol. 1755, No. 1, p. 150001). AIP Publishing.)</t>
  </si>
  <si>
    <t>Coal Bottom Ash and Activated Carbon for Removal of Vertigo Blue Dye in Batik Textile Waste Water: Adsorbent Characteristic, Isotherms, and Kinetics Studies. (Walailak Journal of Science and Technology (WJST). 2016 Jun 1;14(5):427-39.)</t>
  </si>
  <si>
    <t>Supercritical carbon dioxide extraction of andrographolide from Andrographis paniculata: effect of the solvent flow rate, pressure, and temperature. (Chinese Journal of Chemical Engineering. 2007 Dec 1;15(6):877-83.)</t>
  </si>
  <si>
    <t>Effects of solvent properties on the Soxhlet extraction of diterpenoid lactones from Andrographis paniculata leaves. (Science Asia. 2009 Sep 1;35(1):306-9.)</t>
  </si>
  <si>
    <t>Production of ethanol by fed-batch fermentation. (Pertanika J Sci Technol. 2009 Jul 1;17(2):399-408.)</t>
  </si>
  <si>
    <t>Solubility of stearic acid in various organic solvents and its prediction using non-ideal solution models. (ScienceAsia. 2007;33:469-72.)</t>
  </si>
  <si>
    <t>Conversion of fibrous sago (Metroxylon sagu) waste into fermentable sugar via acid and enzymatic hydrolysis. (Asian Journal of Scientific Research. 2008;1(4):412-20.)</t>
  </si>
  <si>
    <t>Solubility of piperine in supercritical and near critical carbon dioxide. (Chinese journal of chemical engineering. 2009 Dec 1;17(6):1014-20.)</t>
  </si>
  <si>
    <t>Teknologi Ekstraksi Senyawa Bahan Aktif dari Tanaman Obat. (Plantaxia, Yogyakarta. 2015.)</t>
  </si>
  <si>
    <t>Preparation of wine from jackfruit (Artocarpus heterophyllus lam) juice using baker yeast: effect of yeast and initial sugar concentrations. (World Applied Sciences Journal. 2012;16(9):1262-8.)</t>
  </si>
  <si>
    <t>Extraction of Sarawak black pepper essential oil using supercritical carbon dioxide.( Arab. J. Sci. Eng. 2010 Oct 1;35:7-16.)</t>
  </si>
  <si>
    <t>Removal of cyanides from gadung (Dioscorea hispida Dennst.) tuber chips using leaching and steaming techniques. (Journal of Applied Sciences Research. 2011;7(12):2140-6.)</t>
  </si>
  <si>
    <t>Calcium oxalate reduction during soaking of giant taro (Alocasia macrorrhiza (L.) Schott) corm chips in sodium bicarbonate solution. (International Food Research Journal. 2014 Aug 1;21(4).)</t>
  </si>
  <si>
    <t>Water solubility, swelling and gelatinization properties of raw and ginger oil modified gadung (Dioscorea hispida Dennst) flour. (Research Journal of Applied Sciences, Engineering and Technology. 2012 Sep 1;4(1):2854-60.)</t>
  </si>
  <si>
    <t>Solubility of delphinidin in water and various organic solvents between (298.15 and 343.15) K. (Journal of Chemical &amp; Engineering Data. 2010 Apr 15;55(7):2603-6.)</t>
  </si>
  <si>
    <t>Experimental and modeling studies of the reaction kinetics of alkaline-catalyzed used frying oil glycerolysis using isopropyl alcohol as a reaction solvent. (Research Journal of Applied Sciences, Engineering and Technology. 2012 Apr 15;4(8):869-76.)</t>
  </si>
  <si>
    <t>Penurunan kadar kafein dan asam total pada biji kopi robusta menggunakan teknologi fermentasi anaerob fakultatif dengan mikroba nopkor MZ-15. (Jurnal Teknologi Kimia dan Industri. 2013;2(2):70-5.)</t>
  </si>
  <si>
    <t>Incorporation of microalgae and seaweed in instant fried wheat noodles manufacturing: nutrition and culinary properties study. (International Food Research Journal. 2016 Apr 1;23(2).)</t>
  </si>
  <si>
    <t>Kinetics of calcium oxalate reduction in taro (Colocasia esculenta) corm chips during treatments using baking soda solution. (Procedia Chemistry. 2014 Jan 1;9:102-12.)</t>
  </si>
  <si>
    <t>Influence of temperature and solid concentration on the physical properties of Noni (Morinda citrifolia L.) juice. (Food and bioprocess technology. 2011 Nov 1;4(8):1482-8.)</t>
  </si>
  <si>
    <t>Microwave Assisted Extraction of Dioscorin from Gadung (Dioscorea hispida Dennst) Tuber Flour. (Procedia Chemistry. 2015 Jan 1;14:47-55.)</t>
  </si>
  <si>
    <t>Modeling of supercritical carbon dioxide extraction of andrographolide from Andrographis paniculata leaves. (Chemical Engineering Communications. 2007 Oct 31;195(1):72-80.)</t>
  </si>
  <si>
    <t>Sifat Mekanik dan Morfologi Plastik Biodegradable dari Limbah Tepung Nasi Aking dan Tepung Tapioka Menggunakan Pemlastik Gliserol. (Teknik. 2014 Oct 10;35(1):8-16.)</t>
  </si>
  <si>
    <t>A new correlation for the prediction of minimum fluidization of sand and irregularly shape biomass mixtures in a bubbling fluidized bed. (International Journal of Applied Engineering Research. 2014;9(23):21561-73.)</t>
  </si>
  <si>
    <t>Pengaruh jenis pelarut pada ekstraksi kurkuminoid dari rimpang temulawak (Curcuma xanthorrhiza roxb). (Chem Info Journal. 2013 Jan 20;1(1):101-7.)</t>
  </si>
  <si>
    <t>Studi Pengaruh Proses Perendaman dan Perebusan Terhadap Kandungan Kalsium Oksalat pada Umbi Senthe (Alocasia macrorrhiza (L) Schott). (Jurnal Teknologi Kimia dan Industri. 2013;2(2):17-23.)</t>
  </si>
  <si>
    <t>Effect of temperature and particle size on the alkaline extraction of protein from chicken bone waste. (Reaktor. 2010 Oct 17;13(2):124-30.)</t>
  </si>
  <si>
    <t>Potensi jus jeruk nipis (citrus aurantifolia) sebagai bahan pengkelat dalam proses pemurnian minyak nilam (patchouli oil) dengan metode kompleksometri. (Jurnal Teknologi Kimia dan Industri. 2013:257-61.)</t>
  </si>
  <si>
    <t>Modifikasi Tepung Umbi Talas Bogor (Colocasia esculentum (L) Schott) Dengan Teknik Oksidasi Sebagai Bahan Pangan Pengganti Tepung Terigu. (Reaktor. 2014 Feb 13;15(1):1-9.)</t>
  </si>
  <si>
    <t>Solubility of corosolic acid in supercritical carbon dioxide and its representation using density-based correlations. (Journal of Chemical &amp; Engineering Data. 2011 Feb 25;56(5):2181-6.)</t>
  </si>
  <si>
    <t>Preparation and characterization of physicochemical properties of glacial acetic acid modified Gadung (Diocorea hispida Dennst) flours. (Journal of food science and technology. 2015 Oct 1;52(10):6615-22.)</t>
  </si>
  <si>
    <t>Penentuan Jenis Solven dan pH Optimum Pada Analisis Senyawa Delphinidin Dalam Kelopak Bunga Rosela Dengan Metode Spektrofotometri UV-VIS. (Jurnal Teknologi Kimia dan Industri. 2013:91-6.)</t>
  </si>
  <si>
    <t>Pembuatan dan Karakterisasi Sabun Susu dengan Proses Dingin. (Jurnal Rekayasa Proses. 2013;7(2):45-50.)</t>
  </si>
  <si>
    <t>Development of efficient calcium oxalate removal techniques from Taro corms. (Prosiding SNST Fakultas Teknik. 2012 Jul 3;1(1).)</t>
  </si>
  <si>
    <t>Mannan Precipitation From Aloe Vera Leaf Pulp Juice Using Methanol And Isopropyl Alcohol As Anti-Solvent: Experimental And Empirical Modelling Approach. (Reaktor. 2012;14(1):46-50.)</t>
  </si>
  <si>
    <t>Kinetics of the enzymatic hydrolysis of sweet cassava starch and bitter cassava flour and gadung (Dioscorea hispida Dennst) flour at low temperature. (Bulletin of Chemical Reaction Engineering &amp; Catalysis. 2017 Aug 1;12(2):256-62.)</t>
  </si>
  <si>
    <t>Modifikasi Pati Sukun (Artocarpus Altilis) dengan Teknik Oksidasi Menggunakan Hidrogen Peroksida Tanpa Katalis. (Teknik. 2016 Jul 30;37(1):32-40.)</t>
  </si>
  <si>
    <t>A simplified kinetics model of natural and iron complex catalysed hydrogen peroxide oxidation of starch. (Asia‐Pacific Journal of Chemical Engineering. 2015 Sep;10(5):648-58.)</t>
  </si>
  <si>
    <t>Extraction and Modification of Gum from Cashew Tree Exudates Using Wheat Starch and Glycerine.(Jurnal Rekayasa Proses. 2013;4(2):40-4.)</t>
  </si>
  <si>
    <t>The Influence of Operating Conditions on Drying Curve of Cassava Starch in Pneumatic Dryer. (Advanced Science Letters. 2017 Jun 1;23(6):5650-2.)</t>
  </si>
  <si>
    <t>Reaction and Mass Transfer Kinetics Model of Hydrogen Peroxide Oxidation of Starch under Influence of Ultraviolet Irradiation. (Periodica Polytechnica Chemical Engineering. 2017 Jan 24;61(3):236-45.)</t>
  </si>
  <si>
    <t>ANALISIS SIFAT FISIKOKIMIA DAN UJI KORELASI REGRESI ANTARA NILAI DERAJAT SUBSTITUSI DENGAN SWELLING POWER DAN SOLUBILITY PADA TEPUNG GADUNG (Dioscorea hispida Dennst) TERASETILASI. (Jurnal Inovasi Teknik Kimia. 2016;1(1).)</t>
  </si>
  <si>
    <t>Implementation of steady state approximation for modelling of reaction kinetic of UV catalysed hydrogen peroxide oxidation of starch. (InAIP Conference Proceedings 2015 Dec 29 (Vol. 1699, No. 1, p. 050004). AIP Publishing.)</t>
  </si>
  <si>
    <t>Effect of time and solvent/feed ratio on the extraction of mannan from aloe vera leaf pulp. (International Review of Chemical Engineering. 2011 Jan;3(1):55-60.)</t>
  </si>
  <si>
    <t>Extraction of herbal components–the case for supercritical fluid extraction. (Teknik. 2008;29(3):180-3.)</t>
  </si>
  <si>
    <t>Characteristics, performance and stability of polyethersulfone ultrafiltration membranes prepared by phase separation method using different macromolecular additives. Journal of Membrane Science. 2009 Feb 5;327(1-2):125-35.</t>
  </si>
  <si>
    <t>Photo-irradiation for preparation, modification and stimulation of polymeric membranes. Progress in Polymer Science. 2009 Jan 1;34(1):62-98.</t>
  </si>
  <si>
    <t>Protein (BSA) fouling of reverse osmosis membranes: implications for wastewater reclamation. Journal of Membrane Science. 2007 Jun 15;296(1-2):83-92.</t>
  </si>
  <si>
    <t>Photografted thin polymer hydrogel layers on PES ultrafiltration membranes: characterization, stability, and influence on separation performance. Langmuir. 2007 Jul 3;23(14):7818-30.</t>
  </si>
  <si>
    <t>Towards practical implementations of membrane distillation. Chemical Engineering and Processing: Process Intensification. 2011 Feb 1;50(2):139-50.</t>
  </si>
  <si>
    <t>Influence of ultrafiltration membrane characteristics on adsorptive fouling with dextrans. Journal of membrane science. 2005 Dec 1;266(1-2):132-42.</t>
  </si>
  <si>
    <t>Ultrafiltration of polysaccharide–protein mixtures: elucidation of fouling mechanisms and fouling control by membrane surface modification. Separation and Purification Technology. 2008 Nov 3;63(3):558-65.</t>
  </si>
  <si>
    <t>Fouling behavior of aqueous solutions of polyphenolic compounds during ultrafiltration. Journal of food engineering. 2009 Mar 1;91(2):333-40.</t>
  </si>
  <si>
    <t>Influences of solution chemistry and polymeric natural organic matter on the removal of aquatic pharmaceutical residuals by nanofiltration. Water research. 2009 Jul 1;43(13):3270-80.</t>
  </si>
  <si>
    <t>Via surface functionalization by photograft copolymerization to low-fouling polyethersulfone-based ultrafiltration membranes. Journal of Membrane Science. 2007 Feb 1;288(1-2):157-67.</t>
  </si>
  <si>
    <t>High performance polyethersulfone microfiltration membranes having high flux and stable hydrophilic property. Journal of Membrane Science. 2009 Oct 15;342(1-2):153-64.</t>
  </si>
  <si>
    <t>Dextran fouling of polyethersulfone ultrafiltration membranes—Causes, extent and consequences. Journal of membrane science. 2007 Jun 15;296(1-2):147-55.</t>
  </si>
  <si>
    <t>High-performance thin-layer hydrogel composite membranes for ultrafiltration of natural organic matter. Water research. 2008 May 1;42(10-11):2827-35.</t>
  </si>
  <si>
    <t>Effect of hydrophilic and hydrophobic organic matter on amoxicillin and cephalexin residuals rejection from water by nanofiltration. Journal of Environmental Health Science &amp; Engineering. 2010;7(1):15-24.</t>
  </si>
  <si>
    <t>Immobilization of glucose oxidase on chitosan-based porous composite membranes and their potential use in biosensors. Enzyme and microbial technology. 2013 May 10;52(6-7):386-92.</t>
  </si>
  <si>
    <t>Effect of membrane hydrophilization on ultrafiltration performance for biomolecules separation. Materials Science and Engineering: C. 2012 Oct 1;32(7):1759-66.</t>
  </si>
  <si>
    <t>Cellulose isolation from tropical water hyacinth for membrane preparation. Procedia Environmental Sciences. 2015 Jan 1;23:274-81.</t>
  </si>
  <si>
    <t>Ultrafiltration fouling of amylose solution: behavior, characterization and mechanism. Journal of food engineering. 2009 Dec 1;95(3):423-31.</t>
  </si>
  <si>
    <t>Performance of surface modified polyethersulfone membranes for ultrafiltration of aquatic humic substances. Desalination. 2012;199(1-3):384-6.</t>
  </si>
  <si>
    <t>Production of colorless liquid sugar by ultrafiltration coupled with ion exchange. Food and bioproducts processing. 2016 Apr 1;98:11-20.</t>
  </si>
  <si>
    <t>Insights into polysaccharide fouling of ultrafiltration membranes. Desalination. 2012;200(1-3):181-2.</t>
  </si>
  <si>
    <t>Performance of an integrated membrane pilot plant for wastewater reuse: case study of oil refinery plant in Indonesia. Desalination and Water Treatment. 2014 Dec 6;52(40-42):7443-9.</t>
  </si>
  <si>
    <t>Integrasi penyinaran dengan sinar UV pada proses inversi fase untuk pembuatan membran non-fouling. Jurnal Teknologi Kimia dan Industri. 2013;2(4):189-97.</t>
  </si>
  <si>
    <t>Preparation and Characterization of Zeolite Membrane for Bioethanol Purification. Bulletin of Chemical Reaction Engineering &amp; Catalysis. 2013 Jun 19;8(1):47-53.</t>
  </si>
  <si>
    <t>Experimental study of the natural organic matters effect on the power generation of reverse electrodialysis. International Journal of Energy Research. 2017 Aug;41(10):1474-86.</t>
  </si>
  <si>
    <t>Fuel grade bioethanol production from Iles-iles (Amorphophaluscampanulatus) tuber. Procedia Environmental Sciences. 2015 Jan 1;23:199-206.</t>
  </si>
  <si>
    <t>Impact of hazardous components on CO2 biofixation from synthetic flue gas using Chlorella sp. JPR-1 in a raceway pond photobioreactor. Songklanakarin J. ournal of Science andTechnology. 2013 Oct 24;35(5):563-8.</t>
  </si>
  <si>
    <t>Fresh Water Production in Coastal and Remote Areas by Solar Powered Liquid-liquid Membrane Contactor. Journal of Coastal Development. 2013 Jul 30;6(3):135-44.</t>
  </si>
  <si>
    <t>Removal organic contaminants on aquaculture using ultrafiltration membranes. Indonesian Scholars Journal. 2013;1(1):33-8.</t>
  </si>
  <si>
    <t>Karakterisasi film komposit alginat dan Kitosan. (Reaktor. 2012 Oct 8;14(2):158-64.)</t>
  </si>
  <si>
    <t>Optimization Process of H-Zeolite Catalyst Preparation with Surface Response Methods. InGreen Chemistry Proceeding Of 9th Joint Conference on Chemistry 2014 (No. Section 1, pp. 124-129). Department of Chemistry Diponegoro University</t>
  </si>
  <si>
    <t>Performance Comparison of α-and β-Amylases on Chitosan Hydrolysis. ISRN Chemical Engineering. 2013 Dec 12;2013.</t>
  </si>
  <si>
    <t>Hydrolysis of Chitosan Using Cellulase Enzyme with Addition of Polyethylene Glycol. Advanced Science Letters. 2017 Jun 1;23(6):5675-7.</t>
  </si>
  <si>
    <t>Study on characteristics of PVDF/nano-clay composite polymer electrolyte using PVP as pore-forming agent. InAIP Conference Proceedings 2016 Feb 8 (Vol. 1710, No. 1, p. 030008). AIP Publishing.</t>
  </si>
  <si>
    <t>The Isolation of taste compounds in Bekkai lan (Albertisia papuana Becc.) leaves extract using nanofiltration. International Food Research Journal. 2015 Jan 1;22(1).</t>
  </si>
  <si>
    <t>Preparation of chitosan-alginate/PES pervaporation membranes for bioethanol dehydration. InAdvanced Materials Research 2015 (Vol. 1123, pp. 182-186). Trans Tech Publications.</t>
  </si>
  <si>
    <t>Utilization of fly ash as ceramic support mixture for the synthesis of zeolite pervaporation membrane. InAdvanced Materials Research 2014 (Vol. 896, pp. 74-77). Trans Tech Publications.</t>
  </si>
  <si>
    <t>Ultrafiltration as pretreatment of reverse osmosis: Low fouling ultrafiltration membrane prepared from polyethersulfone–amphiphilic block copolymer blend. Reaktor. 2009 Nov 17;12(4):203-10.</t>
  </si>
  <si>
    <t>Highly fouling resistant ultrafiltration membranes for water and wastewater treatments. Water Science and Technology: Water Supply. 2008 Apr 1;8(1):19-24.</t>
  </si>
  <si>
    <t>Ionic conductivity and cycling stability improvement of PVdF/nano-clay using PVP as polymer electrolyte membranes for LiFePO4 batteries. Membranes. 2018 Sep;8(3):36.</t>
  </si>
  <si>
    <t>Searching for ultrafiltration membrane molecular weight cut-off for water treatment in recirculating aquaculture system. Journal of Water Process Engineering. 2018 Feb 1;21:133-42.</t>
  </si>
  <si>
    <t>Enhanced Enzymatic Hydrolysis of Chitosan by Surfactant Addition. Periodica Polytechnica Chemical Engineering. 2018;62(3):286-91.</t>
  </si>
  <si>
    <t>Impact of post-treatment on the characteristics of electrospun poly (vinyl alcohol)/chitosan nanofibers. InAIP Conference Proceedings 2016 Apr 19 (Vol. 1725, No. 1, p. 020087). AIP Publishing.</t>
  </si>
  <si>
    <t>Treatment of car wash wastewater by UF membranes. InAIP Conference Proceedings 2015 Dec 29 (Vol. 1699, No. 1, p. 060025). AIP Publishing.</t>
  </si>
  <si>
    <t>The Effect of Ultrasonic Irradiation on Preparation Zeolite Catalyst from Natural Mineral. InProsiding International Seminar on Chemical Engineering In conjunction with Chemical Engineering Seminar of Soehadi Reksowardojo 2014 2014 (No. AM-13, pp. 177-185). Department of Chemical Engineering Institut Teknologi Bandung Indonesia.</t>
  </si>
  <si>
    <t>Modifikasi Karbon Aktif sebagai Adsorben untuk Pemurnian Biogas. Teknik. 2013 Apr 2;34(1):4-8.</t>
  </si>
  <si>
    <t>Enhanced gas permeation performance of polyethersulfone mixed matrix hollow fiber membranes using novel Dynasylan Ameo silane agent. Journal of Membrane Science. 2008 Jul 1;319(1-2):306-12.</t>
  </si>
  <si>
    <t>Dependence of membrane morphology and performance on preparation conditions: The shear rate effect in membrane casting. Separation and Purification Technology. 2008 Jul 15;61(3):249-57.</t>
  </si>
  <si>
    <t>Application of activated carbon mixed matrix membrane for oxygen purification. International Journal of Science and Engineering. 2010;1(1):21-4.</t>
  </si>
  <si>
    <t>The effect of type zeolite on the gas transport properties of polyimide-based mixed matrix membranes. Reaktor. 2008 Nov 8;12(2):68-77.</t>
  </si>
  <si>
    <t>The uses of carbon nanotubes mixed matrix membranes (MMM) for biogas purification. International Journal of Waste Resources (IJWR). 2012;2(1).</t>
  </si>
  <si>
    <t>Studies of Thermal Annealing on Suppression of Plasticization of the Asymmetric Hollow Fiber Mixed Matrix Membranes. World Applied Sciences Journal.;28(1):09-19.</t>
  </si>
  <si>
    <t>Increasing the performance of PES-CNTs mixed matrix membrane using carbon nanotubes (CNTs) functionalization. Int J Waste Resour. 2012;2:22-4.</t>
  </si>
  <si>
    <t>Biogas production from cassava starch effluent using microalgae as biostabilisator. International Journal of Science and Engineering. 2011;2(1):4-8.</t>
  </si>
  <si>
    <t>Nitrogen retention and productive performance of crossbred native chicken due to feeding effect of kayambang (Salvinia molesta). International Journal of Science and Engineering. 2013 Jul 15;5(1):19-24.</t>
  </si>
  <si>
    <t>Surface modification of cellulose acetate membrane using thermal annealing to enhance produced water treatment. InAIP conference proceedings 2015 Dec 29 (Vol. 1699, No. 1, p. 040014). AIP Publishing.</t>
  </si>
  <si>
    <t>Enhanced separation performance of cellulose acetate membrane for brackish water separation using modification of additives and thermal annealing. Int. J. Waste Resources. 2014;4(1).</t>
  </si>
  <si>
    <t>The effect of functionalization carbon nanotubes (CNTs) on the performance of PES-CNTs mixed matrix membrane. International Journal of Science and Engineering. 2010;1(1):15-20.</t>
  </si>
  <si>
    <t>Synergistic effect of UV irradiation and thermal annealing to develop high performance polyethersulfone-nano silica membrane for produced water treatment. Journal of environmental chemical engineering. 2017 Aug 1;5(4):3290-301.</t>
  </si>
  <si>
    <t>Surface modification and performance enhancement of polyethersulfone (PES) membrane using combination of ultra violet irradiation and thermal annealing for produced water treatment. Journal of Environmental Science and Technology. 2017;10(1):35-43.</t>
  </si>
  <si>
    <t>Experimental design and response surface modeling of PI/PES-ZEOLITE 4A mixed matrix membrane for CO2 separation. Journal of Engineering Science and Technology. 2015 Sep 1;10(9):1116-30.</t>
  </si>
  <si>
    <t>Foam behaviour of an aqueous solution of piperazine-N-methyldiethanolamine (MDEA) blend as a function of the type of impurities and concentrations. International Journal of WASTE RESOURCES (IJWR). 2011;1(2).</t>
  </si>
  <si>
    <t>Performance evaluation of double stage process using nano hybrid PES/SiO2-PES membrane and PES/ZnO-PES membranes for oily waste water treatment to clean water. Journal of environmental chemical engineering. 2017 Dec 1;5(6):6077-86.</t>
  </si>
  <si>
    <t>Zinc supplementation dosage variations to metallothionein protein level of Rattus norvegicus. International Journal of Science and Engineering. 2013 Sep 16;5(2):15-7.</t>
  </si>
  <si>
    <t>CO2 removal from biogas using carbon nanotubes mixed matrix membranes. International Journal of Science and Engineering. 2010;1(1):1-6.</t>
  </si>
  <si>
    <t>Understanding the solution-diffusion mechanism in gas separation membrane for engineering students. InRegional Conference on Engineering Education RCEE 2005 (Vol. 20052005).</t>
  </si>
  <si>
    <t>Oilfield produced water treatment to clean water using integrated activated carbon-bentonite adsorbent and double stages membrane process. Chemical Engineering Journal. 2018 Sep 1;347:462-71.</t>
  </si>
  <si>
    <t>Surface modification of ultra thin PES-zeolite using thermal annealing to increase flux and rejection of produced water treatment. InAIP conference proceedings 2015 Dec 29 (Vol. 1699, No. 1, p. 040015). AIP Publishing.</t>
  </si>
  <si>
    <t>characterization of polyimide–zeolite mixed matrix membrane for biogas purification. Int. J. Basic Appl. Sci. 2010;10:1-7.</t>
  </si>
  <si>
    <t>Enhanced anti-fouling behavior and performances of nano hybrid pes-sio2 and pes-zno membranes for produced water treatment. Jurnal Teknologi. 2017 Aug 28;79(6).</t>
  </si>
  <si>
    <t>Pemurnian Bioetanol Menggunakan Proses Adsorbsi dan Distilasi Adsorbsi dengan Adsorbent Zeolit. Jurnal teknologi kimia dan industri. 2012;1(1):534-9.</t>
  </si>
  <si>
    <t>Fabrication and characterization of polyimide/polyethersulfone-fumed silica mixed matrix membrane for gas separation. Reaktor. 2017 Jun 12;11(1):30-7.</t>
  </si>
  <si>
    <t>Effect of ultraviolet on the morphology and performance of PES-nano-silica hybrid membrane for produced water treatment. Advanced Science Letters. 2017 Jun 1;23(6):5744-7.</t>
  </si>
  <si>
    <t>The effect of pretreatment using sodium hydroxide and acetic acid to biogas production from rice straw waste. InMATEC Web of Conferences 2017 (Vol. 101, p. 02011). EDP Sciences.</t>
  </si>
  <si>
    <t>Studies on as separation behaviour of polymer blending PI/PES hybrid mixed membrane: Effect of polymer concentration and zeolite loading. International Journal of Science and Engineering. 2014 Apr 15;6(2):144-8.</t>
  </si>
  <si>
    <t>Increasing biogas production from sugar cane baggase by anaerobic co-digestion with animal manure. InMATEC Web of Conferences 2017 (Vol. 101, p. 02014). EDP Sciences.</t>
  </si>
  <si>
    <t>Experimental study on drying kinetic of cassava starch in a pneumatic drying system. InAmerican Institute of Physics Conference Series 2015 Dec (Vol. 1699, No. 5).</t>
  </si>
  <si>
    <t>The effect of pH and operation mode for COD removal of slaughterhouse wastewater with Anaerobic Batch Reactor (ABR). Waste Technology. 2015 Apr 15;3(1):7-13.</t>
  </si>
  <si>
    <t>Microalgae for stabilizing biogas production from cassava starch wastewater. Journal of Waste Resources. 2012;2:17-21.</t>
  </si>
  <si>
    <t>Produced Water Treatment as Oil Well Water Injection Using Nano-Hybrid PES Membrane to Enhance Oil and Gas Production. Advanced Science Letters. 2017 Mar 1;23(3):2527-9.</t>
  </si>
  <si>
    <t>Hybrid membrane using polyethersulfone-modification of multiwalled carbon nanotubes with silane agent to enhance high performance oxygen separation. International Journal of Science and Engineering. 2014 Apr 15;6(2):163-8.</t>
  </si>
  <si>
    <t>Pembuatan asimetrik membran untuk pengolahan air: pengaruh waktu penguapan terhadap kinerja membran. Jurnal Teknologi Kimia dan Industri. 2012;1(1):186-93.</t>
  </si>
  <si>
    <t>Enhancement of Hybrid SPEEK Based Polymer–Cyclodextrin-Silica Inorganic Membrane for Direct Methanol Fuel Cell Application. International Journal of Renewable Energy Development. 2017 Jul 1;6(2):165.</t>
  </si>
  <si>
    <t>Enhancement of Hybrid sPEEK Based Polymer–Cyclodextrin Inorganic Membrane for Direct Methanol Fuel Cell Application. Advanced Science Letters. 2017 Jun 1;23(6):5765-7.</t>
  </si>
  <si>
    <t>The Influence of Operating Conditions on Drying Curve of Cassava Starch in Pneumatic Dryer. Advanced Science Letters. 2017 Jun 1;23(6):5650-2.</t>
  </si>
  <si>
    <t>Synthesis Tert-Butyl Oleyl Glycosides Surfactant from Esterification Tert-Butyl Glycosides with Oleic Acids. Advanced Science Letters. 2017 Jun 1;23(6):5716-9.</t>
  </si>
  <si>
    <t>Effect of combination dope composition and evaporation time on the separation performance of cellulose acetate membrane for demak brackish water treatment. InMATEC Web of Conferences 2017 (Vol. 101, p. 01004). EDP Sciences.</t>
  </si>
  <si>
    <t>Surface Modification of Carbon Nanotubes Using Acid Treatment to Enhance Gas Separation Performance of Hybrid Nanocomposite Mixed Matrix Membrane. Iranica Journal of Energy &amp; Environment. 2014 Apr 1;5(2):152-9.</t>
  </si>
  <si>
    <t>Correlation of Vapor-Liquid Equilibria for Commonly Used Binary Systems in Supercritical Fluid Extraction Processes. International Journal of Science and Engineering. 2013 Aug 18;5(2):1-8.</t>
  </si>
  <si>
    <t>The Effects of different energy and protein ratio to sheep’s nutrient intake and digestibility. International Journal of Science and Engineering. 2013 Mar 13;4(2):75-9.</t>
  </si>
  <si>
    <t>Composite sPEEK with Nanoparticles for Fuel Cell's Applications: Review. InProceeding Int. Conf. Chem. Mater. Eng 2012 Sep (Vol. 1, No. 11).</t>
  </si>
  <si>
    <t>Co-generation of synthesis gas and C2+ hydrocarbons from methane and carbon dioxide in a hybrid catalytic-plasma reactor: a review. Fuel. 2006 Mar 1;85(5-6):577-92.</t>
  </si>
  <si>
    <t>Catalytic-dielectric barrier discharge plasma reactor for methane and carbon dioxide conversion. Bulletin of Chemical Reaction Engineering and Catalysis. 2007;2(2-3):37-44.</t>
  </si>
  <si>
    <t>Optimization of process parameters and catalyst compositions in carbon dioxide oxidative coupling of methane over CaO–MnO/CeO2 catalyst using response surface methodology. Fuel Processing Technology. 2006 May 1;87(5):449-59.</t>
  </si>
  <si>
    <t>Modelling and simulation of momentum, heat, and mass transfer in a deep-bed grain dryer. Drying Technology. 2003 Jan 4;21(2):217-29.</t>
  </si>
  <si>
    <t>Synergistic effect of catalyst basicity and reducibility on performance of ternary CeO2-based catalyst for CO2 OCM to C2 hydrocarbons. Journal of Molecular Catalysis A: Chemical. 2006;259(1-2):61-6.</t>
  </si>
  <si>
    <t>Modelling and simulation of deep-bed grain drying, drying technology. Drying Technology. 2001;19:269-80.</t>
  </si>
  <si>
    <t>A comprehensive mathematical and numerical modeling of deep-bed grain drying. Drying Technology. 2002 Jun 27;20(6):1123-42.</t>
  </si>
  <si>
    <t>Characterization of K2O/CaO-ZnO catalyst for transesterification of soybean oil to biodiesel. Procedia Environmental Sciences. 2015 Jan 1;23:394-9.</t>
  </si>
  <si>
    <t>A hybrid numerical approach for multi-responses optimization of process parameters and catalyst compositions in CO2 OCM process over CaO-MnO/CeO2 catalyst. Chemical Engineering Journal. 2005 Feb 28;106(3):213-27.</t>
  </si>
  <si>
    <t>Hybrid artificial neural network− genetic algorithm technique for modeling and optimization of plasma reactor. Industrial &amp; Engineering Chemistry Research. 2006 Sep 27;45(20):6655-64.</t>
  </si>
  <si>
    <t>Active acid catalyst of sulphated zinc oxide for transesterification of soybean oil with methanol to biodiesel. Procedia Environmental Sciences. 2015 Jan 1;23:385-93.</t>
  </si>
  <si>
    <t>Optimasi Pembuatan Katalis Zeolit X dari Tawas, NaOH dan Water Glass Dengan Response Surface Methodology. Bulletin of Chemical Reaction Engineering &amp; Catalysis. 2006;1(3):26-32.</t>
  </si>
  <si>
    <t>Co-generation of C2 hydrocarbons and synthesis gases from methane and carbon dioxide: a thermodynamic analysis. J. Nat. Gas Chem. 2005;14:140-50.</t>
  </si>
  <si>
    <t>Screening of MgO-and CeO~ 2-Based Catalysts for Carbon Dioxide Oxidative Coupling of Methane to C~ 2~+ Hydrocarbons. Journal of Natural Gas Chemistry. 2004;13(1):23-35.</t>
  </si>
  <si>
    <t>Electro-catalysis system for biodiesel synthesis from palm oil over dielectric-barrier discharge plasma reactor. Bulletin of Chemical Reaction Engineering &amp; Catalysis. 2014 Aug 1;9(2):111-20.</t>
  </si>
  <si>
    <t>Catalyst deactivation simulation through carbon deposition in carbon dioxide reforming over Ni/CaO-Al2O3 catalyst. Bulletin of Chemical Reaction Engineering &amp; Catalysis. 2011;6(2):129-36.</t>
  </si>
  <si>
    <t>Potential of LiNO3/Al2O3 catalyst for heterogeneous transesterification of palm oil to biodiesel. Bulletin of Chemical Reaction Engineering &amp; Catalysis. 2010 May 24;5(1):51-6.</t>
  </si>
  <si>
    <t>Reusability and stability tests of calcium oxide based catalyst (K2O/CaO-ZnO) for transesterification of soybean oil to biodiesel. Bulletin of Chemical Reaction Engineering and Catalysis. 2016;11(1):34-9.</t>
  </si>
  <si>
    <t>Optimization of methane conversion to liquid fuels over W-Cu/ZSM-5 catalysts by response surface methodology. Journal of Natural Gas Chemistry. 2008 Mar 1;17(1):39-44.</t>
  </si>
  <si>
    <t>Alternating direction implicit method for solving equations of 2-D heterogeneous model of deep-bed grain drying. Proceedings Institut Teknologi Bandung. 2000;32(1):425-33.</t>
  </si>
  <si>
    <t>Biodiesel production from vegetable oil over plasma reactor: optimization of biodiesel yield using response surface methodology. Bulletin of Chemical Reaction Engineering &amp; Catalysis. 2009 Jun 9;4(1):23-31.</t>
  </si>
  <si>
    <t>Sintesa Katalis Super Asam So42-/Zno untuk Produksi Biodiesel dari Minyak Kelapa Sawit. Jurnal Teknologi Kimia dan Industri. 2012;1(1):69-78.</t>
  </si>
  <si>
    <t>Advanced Chemical Reactor Technologies for Biodiesel Production from Vegetable Oils-A Review. Bulletin of Chemical Reaction Engineering &amp; Catalysis. 2016 Oct 11;11(3):406-30.</t>
  </si>
  <si>
    <t>Preliminary testing of hybrid catalytic-plasma reactor for biodiesel production using modified-carbon catalyst. Bulletin of Chemical Reaction Engineering and Catalysis. 2016;11(1):59-65.</t>
  </si>
  <si>
    <t>Optimization of Reactor Temperature and Catalyst Weight for Plastic Cracking to Fuels Using Response Surface Methodology. Bulletin of Chemical Reaction Engineering &amp; Catalysis. 2011 Jan 20;5(2):103-11.</t>
  </si>
  <si>
    <t xml:space="preserve"> Preliminary Study of Development Surfactant Sodium Ligno Sulfonate (SLS) from Waste Biomass in the Application of Enhanced Oil Recovery (EOR) Yield Increase in Production for Crude Oil Indonesia. Advanced Science Letters. 2017 Jun 1;23(6):5803-5.</t>
  </si>
  <si>
    <t>Unjuk Kerja Reaktor Plasma Dielectric Barrier Discharge Untuk Produksi Biodiesel dari Minyak Kelapa Sawit. Teknik. 2013 Sep 13;34(2):116-22.</t>
  </si>
  <si>
    <t>Pembuatan dan Karakterisasi Katalis Heterogen So 2--Zno dan So42-/Zno dengan Metode Kopresipitasi dan Impregnasi untuk Produksi Biodiesel dari Minyak Kedelai. Jurnal Teknologi Kimia dan Industri. 2013;2(4):243-52.</t>
  </si>
  <si>
    <t>Penentuan Konstanta Pengeringan Dalam Sistem Pengeringan Lapis Tipis (Thin Layer Drying). InPROSIDING SEMINAR NASIONAL TEKNOLOGI PROSES KIMIA 2002 2002 (pp. A51-A57). Institut Teknologi Sepuluh November, Surabaya.</t>
  </si>
  <si>
    <t>Improved cooler design of electric arc furnace refractory in mining industry using thermal analysis modeling and simulation. Applied Thermal Engineering. 2014 Dec 5;73(1):1129-40.</t>
  </si>
  <si>
    <t>Process Parameters Optimization of Potential SO42-/ZnO Acid Catalyst for Heterogeneous Transesterification of Vegetable Oil to Biodiesel. Bulletin of Chemical Reaction Engineering &amp; Catalysis. 2012 Dec 30;7(2):150-7.</t>
  </si>
  <si>
    <t>PLASTIC WASTE CONVERSION TO LIQUID FUELS OVER MODIFIED-RESIDUAL CATALYTIC CRACKING CATALYSTS: MODELING AND OPTIMIZATION USING HYBRID ARTIFICIAL NEURAL NETWORK–GENETIC ALGORITHM. Reaktor. 2011 May 6;13(3):131-9.</t>
  </si>
  <si>
    <t>Mathematical Modelling of Catalytic Fixed-Bed Reactor for Carbon Dioxide Reforming of Methane over Rh/Al2O3 Catalyst. Bulletin of Chemical Reaction Engineering &amp; Catalysis. 2008 Dec 15;3(1-3):21-9.</t>
  </si>
  <si>
    <t>Roles of K2O on the CaO-ZnO Catalyst and Its Influence on Catalyst Basicity for Biodiesel Production. InE3S Web of Conferences 2018 (Vol. 31, p. 02009). EDP Sciences.</t>
  </si>
  <si>
    <t>Effect of Catalyst Pellet-Diameter and Basicity on Transesterification of Soybean Oil into Biodiesel using K2O/CaO-ZnO Catalyst over Hybrid Catalytic-Plasma Reactor. InMATEC Web of Conferences 2018 (Vol. 156, p. 06012). EDP Sciences.</t>
  </si>
  <si>
    <t>Effects of Weight Hourly Space Velocity and Catalyst Diameter on Performance of Hybrid Catalytic-Plasma Reactor for Biodiesel Synthesis over Sulphated Zinc Oxide Acid Catalyst. Bulletin of Chemical Reaction Engineering &amp; Catalysis. 2017 Aug 1;12(2):227-34.</t>
  </si>
  <si>
    <t>SYNTHESIS OF BIODIESEL ON A HYBRID CATALYTIC-PLASMA REACTOR OVER K^ sub 2^ O/CaO-ZnO CATALYST. Scientific Study &amp; Research. Chemistry &amp; Chemical Engineering, Biotechnology, Food Industry. 2017 Jul 1;18(3):303-18.</t>
  </si>
  <si>
    <t>Prediction of solubility of biomolecules in supercritical solvents. Chemical Engineering Science. 2001 Dec 1;56(24):6949-58.</t>
  </si>
  <si>
    <t>Prediction of molar volumes, vapor pressures and supercritical solubilities of alkanes by equations of state. Chemical Engineering Communications. 1999 Jun 1;173(1):23-42.</t>
  </si>
  <si>
    <t>Pengaruh suhu udara pengering dan komposisi zeolit 3A terhadap lama waktu pengeringan gabah pada fluidized bed dryer. MAJALAH ILMIAH MOMENTUM. 2012 Oct 1;8(2).</t>
  </si>
  <si>
    <t>Widjanarko A, Ridwan R, Djaeni M, Ratnawati R. Penggunaan Zeolite Sintetis Dalam Pengeringan Gabah Dengan Proses Fluidisasi Indirect Contact. Jurnal Teknologi Kimia dan Industri. 2013:103-10.</t>
  </si>
  <si>
    <t>Ratnawati R, Prasetyaningrum A, Wardhani DH. Kinetics and thermodynamics of ultrasound-assisted depolymerization of κ-carrageenan. Bulletin of Chemical Reaction Engineering and Catalysis. 2016;11(1):48-58.</t>
  </si>
  <si>
    <t>Retnowati DS, Ratnawati R, Purbasari A. A biodegradable film from jackfruit (Artocarpus heterophyllus) and durian (Durio zibethinus) seed flours. Scientific Study &amp; Research. Chemistry &amp; Chemical Engineering, Biotechnology, Food Industry. 2015 Oct 1;16(4):395.</t>
  </si>
  <si>
    <t>Ratnawati R, Djaeni M, Hartono D. Perubahan Kualitas Beras Selama Penyimpanan (Change of Rice Quality During Storage). JURNAL PANGAN. 2013 Sep 1;22(3):199-208.</t>
  </si>
  <si>
    <t>Kumoro AC, Amalia R, Budiyati CS, Retnowati DS, Ratnawati R. Preparation and characterization of physicochemical properties of glacial acetic acid modified Gadung (Diocorea hispida Dennst) flours. Journal of food science and technology. 2015 Oct 1;52(10):6615-22.</t>
  </si>
  <si>
    <t>Prasetyaningrum A, Jos B, Ratnawati R. Effect of ozonation process on physicochemical and rheological properties of [kappa]-Carrageenan. Scientific Study &amp; Research. Chemistry &amp; Chemical Engineering, Biotechnology, Food Industry. 2017;18(1):9.</t>
  </si>
  <si>
    <t>Budiyati CS, Kumoro AC, Ratnawati R, Retnowati DS. Modifikasi Pati Sukun (Artocarpus Altilis) dengan Teknik Oksidasi Menggunakan Hidrogen Peroksida Tanpa Katalis. Teknik. 2016 Jul 30;37(1):32-40.</t>
  </si>
  <si>
    <t>Kumoro AC, Ratnawati R, Retnowati DS. A simplified kinetics model of natural and iron complex catalysed hydrogen peroxide oxidation of starch. Asia‐Pacific Journal of Chemical Engineering. 2015 Sep;10(5):648-58.</t>
  </si>
  <si>
    <t>Kumoro AC, Amalia R, Retnowati DS, Budiyati CS, Ratnawati R. Preparation and physicochemical characterization of modified (acetylated) Gadung (Dioscorea Hispida Dennst) flours. Scientific Study &amp; Research. Chemistry &amp; Chemical Engineering, Biotechnology, Food Industry. 2014 Apr 1;15(2):135.</t>
  </si>
  <si>
    <t>Noor H, Utami DP, Ratnawati R, Suherman S. Penerapan Teknologi Fluidized Bed Dryer Dengan Penambahan Zeolit 3a Untuk Meningkatkan Efisiensipengeringan Gabah. Jurnal Teknologi Kimia dan Industri. 2013;2(4):65-71.</t>
  </si>
  <si>
    <t>Amalia N, Suherman S, Ratnawati R. Penggunaan Teknologi Pengering Unggun Terfluidisasi Untuk Meningkatkan Efisiensi Pengeringan Tepung Tapioka. Jurnal Teknologi Kimia dan Industri. 2013;2(2):37-42.</t>
  </si>
  <si>
    <t>Djaeni M, Buchori L, Ratnawati R, Arto RF, Galfani SL. Peningkatan Kecepatan Pengeringan Gabah Dengan Metode Mixed Adsorption Drying Menggunakan Zeolite Pada Ungguan Terfluidisasi. Proseding SNTKI APTEKINDO, Universitas Indonesia. 2012.</t>
  </si>
  <si>
    <t>Prasetyaningrum A, Ratnawati R, Jos B. Kinetics of Oxidative Depolymerization of κ-carrageenan by Ozone. Bulletin of Chemical Reaction Engineering &amp; Catalysis. 2017 Aug 1;12(2):235-42.</t>
  </si>
  <si>
    <t>Reaction and Mass Transfer Kinetics Model of Hydrogen Peroxide Oxidation of Starch under Influence of Ultraviolet Irradiation. Periodica Polytechnica Chemical Engineering. 2017 Jan 24;61(3):236-45.</t>
  </si>
  <si>
    <t>Hidayati N, Ratnawati R, Suherman S. Penerapan Teknologi Fluidized Bed Dryer dengan Penambahan Zeolit 3a untuk Meningkatkan Efisiensipengeringan Gabah. Jurnal Teknologi Kimia dan Industri. 2013;2(4):65-71.</t>
  </si>
  <si>
    <t>Ratnawati R, Sumarno S, Nugroho A. Konversi Elektrokimia Amonia Menjadi Hidrogen. Teknik. 2010;31(2):98-101.</t>
  </si>
  <si>
    <t>Samudro S, Agustiningsih D, Sasongko SB. Analisis Kualitas Air dan Strategi Pengendalian Pencemaran Air Sungai Blukar Kabupaten Kendal. Jurnal Presipitasi: Media Komunikasi dan Pengembangan Teknik Lingkungan. 2012 Sep 1;9(2):64-71.</t>
  </si>
  <si>
    <t>Djaeni M, Prasetyaningrum A, Sasongko SB, Widayat W, Hii CL. Application of foam-mat drying with egg white for carrageenan: drying rate and product quality aspects. Journal of food science and technology. 2015 Feb 1;52(2):1170-5.</t>
  </si>
  <si>
    <t>Djaeni M, Sasongko SB, Prasetyaningrum A, Jin X, van Boxtel AJ. Carrageenan drying with dehumidified air: drying characteristics and product quality. International Journal of Food Engineering. 2012 Jan 1;8(3).</t>
  </si>
  <si>
    <t>Sumardiono S, Syaichurrozi I, Budiyono SS, Sasongko SB. The effect of COD/N ratios and pH control to biogas production from vinasse. International Journal of Biochemistry Research &amp; Review. 2013 Oct 1;3(4):401-13.</t>
  </si>
  <si>
    <t>Sumardiono S, Budiyono IS, Sasongko SB. Utilization of biogas as carbon dioxide provider for Spirulina platensis culture. Curr. Res. J. Biol. Sci. 2014 Jan 20;6:53-9.</t>
  </si>
  <si>
    <t>Budiyono IS, Sumardiono S, Sasongko SB. Production of Spirulina platensis biomass using digested vinasse as cultivation medium. Trends in Applied Sciences Research. 2014;9(2):93-102.</t>
  </si>
  <si>
    <t>Dwika RT, Ceningsih T, Sasongko SB. Pengaruh Suhu dan Laju Alir Udara Pengering Pada Pengeringan Karaginan Menggunakan Teknologi Spray Dryer. Jurnal Teknologi Kimia dan Industri. 2012;1(1):298-304.</t>
  </si>
  <si>
    <t>Sofiana H, Triaswuri K, Sasongko SB. Pengambilan Pektin Dari Kulit Pepaya Dengan Cara Ekstrksi. Jurnal Teknologi Kimia dan Industri. 2012;1(1):482-6.</t>
  </si>
  <si>
    <t>Djaeni M, Arifin UF, Sasongko SB. Physical-chemical quality of onion analyzed under drying temperature. InAIP Conference Proceedings 2017 Mar 17 (Vol. 1823, No. 1, p. 020041). AIP Publishing.</t>
  </si>
  <si>
    <t>Djaeni M, Sasongko SB, Van Boxtel AJ. Enhancement of energy efficiency and food product quality using adsorption dryer with zeolite. International Journal of Renewable Energy Development. 2013 Jun 17;2(2):81-6.</t>
  </si>
  <si>
    <t>Samudro S, Sasongko SB, Susanti IT. Tatus Trofik Waduk Manggar Kota Balikpapan dan Strategi Pengelolaannya. Jurnal Presipitasi: Media Komunikasi dan Pengembangan Teknik Lingkungan. 2012 Sep 1;9(2):72-8.</t>
  </si>
  <si>
    <t>Buchori L, Sasongko SB, Anggoro DD, Aryanti N. Pengambilan Minyak Kedelai Dari Ampas Tahu Sebagai Bahan Baku Pembuatan Biodiesel. Jurnal Ilmu Lingkungan Undip. 2012;10(2):49-53.</t>
  </si>
  <si>
    <t>Widayat W, Aulia HN, Hadiyanto H, Sasongko SB. Kinetic Study on Ultrasound Assisted Biodiesel Production from Waste Cooking Oil. Journal of Engineering and Technological Sciences. 2015 Sep 30;47(4):374-88.</t>
  </si>
  <si>
    <t>Djaeni M, Kurniasari LL, Sasongko SB. Preparation of natural zeolite for air dehumidification in food drying. International Journal of Science and Engineering. 2015 Apr 15;8(2):80-3.</t>
  </si>
  <si>
    <t>Wahyuni H, Sasongko SB, Sasongko DP. Konsentrasi logam berat di perairan, sedimen dan biota dengan faktor biokonsentrasinya di perairan batu belubang, kab. bangka tengah. METANA. 2013;9(02).</t>
  </si>
  <si>
    <t>Mulyani H, Sasongko SB, Soetrisnanto D. Pengaruh Preklorinasi Terhadap Proses Start Up Pengolahan Limbah Cair Tapioka Sistem Anaerobic Baffled Reactor. Jurnal Momentum UNWAHAS. 2012 Apr 20;8(1).</t>
  </si>
  <si>
    <t>Ma'in M, Anggoro S, Sasongko SB. Kajian Dampak Lingkungan Penerapan Teknologi Bioflok Pada Kegiatan Budidaya Udang Vaname Dengan Metode Life Cycle Assessment. Jurnal Ilmu Lingkungan. 2014 Apr 24;11(2):110-9.</t>
  </si>
  <si>
    <t>Mohar MT, Fatmawati D, Sasongko SB. Pembuatan Pigment Titanium Dioksida (Tio2) Dari Ilmenite (Fetio3) Sisa Pengolahan Pasir Zircondenganproses Becher. Jurnal Teknologi Kimia dan Industri. 2013;2(4):110-6.</t>
  </si>
  <si>
    <t>Amin NA, Anggoro DD. Optimization of direct conversion of methane to liquid fuels over Cu loaded W/ZSM-5 catalyst. Fuel. 2004 Mar 1;83(4-5):487-94.</t>
  </si>
  <si>
    <t>Amin NA, Anggoro DD. Characterization and activity of Cr, Cu and Ga modified ZSM-5 for direct conversion of methane to liquid hydrocarbons. Journal of Natural Gas Chemistry. 2003;12(2):123-34.</t>
  </si>
  <si>
    <t>Amin NA, Anggoro DD. Dealuminated ZSM-5 zeolite catalyst for ethylene oligomerization to liquid fuels. Journal of Natural Gas Chemistry. 2002;11(1/2):79-86.</t>
  </si>
  <si>
    <t>Istadi I, Anggoro DD, Buchori L, Rahmawati DA, Intaningrum D. Active acid catalyst of sulphated zinc oxide for transesterification of soybean oil with methanol to biodiesel. Procedia Environmental Sciences. 2015 Jan 1;23:385-93.</t>
  </si>
  <si>
    <t>Susanto H, Roihatin A, Aryanti N, Anggoro DD, Ulbricht M. Effect of membrane hydrophilization on ultrafiltration performance for biomolecules separation. Materials Science and Engineering: C. 2012 Oct 1;32(7):1759-66.</t>
  </si>
  <si>
    <t>Subandriyo S, Anggoro DD, Hadiyanto H. Optimasi Pengomposan Sampah Organik Rumah Tangga menggunakan Kombinasi Aktivator EM4 dan MOL terhadap Rasio C/N. Jurnal Ilmu Lingkungan. 2012;10(2):70-5.</t>
  </si>
  <si>
    <t>Istadi I, Yudhistira AD, Anggoro DD, Buchori L. Electro-catalysis system for biodiesel synthesis from palm oil over dielectric-barrier discharge plasma reactor. Bulletin of Chemical Reaction Engineering &amp; Catalysis. 2014 Aug 1;9(2):111-20.</t>
  </si>
  <si>
    <t>Anggoro DD, Amin NA. Methane to liquid hydrocarbons over tungsten-ZSM-5 and tungsten loaded Cu/ZSM-5 catalysts. Journal of natural gas chemistry. 2006 Dec 1;15(4):340-7.</t>
  </si>
  <si>
    <t>Anggoro DD, Budi FS. Proses gliserolisis minyak kelapa sawit menjadi mono dan diacyl gliserol dengan pelarut N-butanol dan katalis MgO. Reaktor. 2008 May 5;12(1):22-8.</t>
  </si>
  <si>
    <t>Istadi I, Anggoro DD, Amin NA, Ling DH. Catalyst deactivation simulation through carbon deposition in carbon dioxide reforming over Ni/CaO-Al2O3 catalyst. Bulletin of Chemical Reaction Engineering &amp; Catalysis. 2011;6(2):129-36.</t>
  </si>
  <si>
    <t>Istadi I, Mabruro U, Kalimantini BA, Buchori L, Anggoro DD. Reusability and stability tests of calcium oxide based catalyst (K2O/CaO-ZnO) for transesterification of soybean oil to biodiesel. Bulletin of Chemical Reaction Engineering and Catalysis. 2016;11(1):34-9.</t>
  </si>
  <si>
    <t>Anggoro DD. Optimization of methane conversion to liquid fuels over W-Cu/ZSM-5 catalysts by response surface methodology. Journal of Natural Gas Chemistry. 2008 Mar 1;17(1):39-44.</t>
  </si>
  <si>
    <t>Anggoro DD, Purbasari A. The optimization of production zeolite Y catalyst from RHA by response surface methodology. Reaktor. 2009 Jun 2;12(3):189-94.</t>
  </si>
  <si>
    <t>Anggoro DD, Hidayati N, Buchori L, Mundriyastutik Y. Effect of Co and Mo Loading by Impregnation and Ion Exchange Methods on Morphological Properties of Zeolite Y Catalyst. Bulletin of Chemical Reaction Engineering and Catalysis. 2016;11(1):75-83.</t>
  </si>
  <si>
    <t>Panatarani C, Anggoro D, Faizal F. Solution Phase Synthesis and Photoluminescent Properties of Nanocrystal LaPO 4: Eu 3+. InAIP Conference Proceedings 2010 Oct 24 (Vol. 1284, No. 1, pp. 77-79). AIP.</t>
  </si>
  <si>
    <t>Istadi I, Anggoro DD, Marwoto P, Suherman S, Nugroho BT. Biodiesel production from vegetable oil over plasma reactor: optimization of biodiesel yield using response surface methodology. Bulletin of Chemical Reaction Engineering &amp; Catalysis. 2009 Jun 9;4(1):23-31.</t>
  </si>
  <si>
    <t>Renjaan MJ, Purnaweni H, Anggoro DD. Studi kearifan lokal sasi kelapa pada masyarakat adat di desa ngilngof kabupaten maluku tenggara. Jurnal Ilmu Lingkungan. 2013 Apr 3;11(1):23-9.</t>
  </si>
  <si>
    <t>Anggraeni P, Addarojah Z, Anggoro DD. Hidrolisis Selulosa Eceng Gondok (Eichhornia crassipe) menjadi Glukosa dengan Katalis Arang Aktif Tersulfonasi. Jurnal Teknologi Kimia dan Industri. 2013;2(2):63-9.</t>
  </si>
  <si>
    <t>Anggoro DD. AKTIVITAS DAN PEMODELAN KATALIS SILIKAT DARI ABU SEKAM PADI UNTUK KONVERSI HEXANA. Reaktor. 2005;9(1):1-7.</t>
  </si>
  <si>
    <t>Panatarani C, Anggoro D, Joni IM. Rare earth doped on LaPO 4 nanocrystal. InAIP Conference Proceedings 2012 Jun 20 (Vol. 1454, No. 1, pp. 227-229). AIP.</t>
  </si>
  <si>
    <t>Anggoro DD, Setianto WB, Wibowo T, Buchori L, Pratama FR, Giovanno A. Characterization and Testing of Zeolite Y Dealuminate Catalysts for Glycerol Conversion to Glycerol Mono Laurate. Advanced Science Letters. 2017 Jun 1;23(6):5602-4.</t>
  </si>
  <si>
    <t>Setianto WB, Wibowo TY, Yohanes H, Illaningtyas F, Anggoro DD. Synthesis of glycerol mono-laurate from lauric acid and glycerol for food antibacterial additive. InIOP Conference Series: Earth and Environmental Science 2017 May (Vol. 65, No. 1, p. 012046). IOP Publishing.</t>
  </si>
  <si>
    <t>Anggoro DD, Buchori L, Friandani T, Ramadhan ZR. Effect of Co and Mo Metal Addition in Co-Mo/Zeolite Y Catalyst for Coal Tar Conversion to Liquid Fuel. Chemical Engineering Transactions. 2017 Mar 20;56:1717-22.</t>
  </si>
  <si>
    <t>Anggoro DD, Kristiana N. Combination of natural fiber Boehmeria nivea (ramie) with matrix epoxide for bullet proof vest body armor. InAIP Conference Proceedings 2015 Dec 29 (Vol. 1699, No. 1, p. 040002). AIP Publishing.</t>
  </si>
  <si>
    <t>Istadi I, Anggoro DD, Buchori L, Utami I, Solikhah R. Process Parameters Optimization of Potential SO42-/ZnO Acid Catalyst for Heterogeneous Transesterification of Vegetable Oil to Biodiesel. Bulletin of Chemical Reaction Engineering &amp; Catalysis. 2012 Dec 30;7(2):150-7.</t>
  </si>
  <si>
    <t>Budiarto A, Mayndra GE, Anggoro DD. Pemanfaatan Limbah Kulit Biji Nyamplung Untuk Bahan Bakar Briket Bioarang Sebagai Sumber Energi alternatif. Jurnal Teknologi Kimia dan Industri. 2012;1(1):165-74.</t>
  </si>
  <si>
    <t>Anggoro D, Yuniasari R, Sunarno H, Faridawati F. Pengaruh Konsentrasi Doping terhadap Intensitas Emisi Material Luminisensi ZnO: Zn. Jurnal Fisika dan Aplikasinya. 2018 Jan 25;14(1):20-3.</t>
  </si>
  <si>
    <t>Anggoro DD, Wibawa MH, Fathoni MZ. Pembuatan Briket Arang dari Campuran Tempurung Kelapa dan Serbuk gergaji Kayu Sengon. Teknik. 2018 Jan 2;38(2):76-80.</t>
  </si>
  <si>
    <t>Anggoro D, Muntini M, Fatimah I, Sudarsono S. Modelling Dynamics of ZnO Particles in The Spray Pyrolisis Reactor Tube. UNEJ e-Proceeding. 2017 Aug 8:177-80.</t>
  </si>
  <si>
    <t>Supriyadi S, Anggoro DD. The Potential of KemiriSunan as Feedstock for the Production of Biodiesel. Advanced Science Letters. 2017 Mar 1;23(3):2524-6.</t>
  </si>
  <si>
    <t>Anggoro D, Winata T. Penumbuhan Silikon Nanowire dengan Nanokatalis Perak menggunakan Metode HWC-In Plasma-VHF-PECVD melalui Optimasi Tekanan. Jurnal Fisika dan Aplikasinya. 2014 Jun 12;10(2):84-9.</t>
  </si>
  <si>
    <t>Atmaji R, Muriadiputra Z, Anggoro DD. Konversi Kulit Pisang Menjadi Glukosamenggunakan Katalis Arang Aktif Tersulfonasi. Jurnal Teknologi Kimia dan Industri. 2013;2(4):117-24.</t>
  </si>
  <si>
    <t>I Nyoman W, Seno J. The kinetic of biogas production rate from cattle manure in batch mode. International Journal of chemical and biological Engineering. 2010;3(1):39-45.</t>
  </si>
  <si>
    <t>Widiasa IN, Sutrisna PD, Wenten IG. Performance of a novel electrodeionization technique during citric acid recovery. Separation and purification technology. 2004 Oct 1;39(1-2):89-97.</t>
  </si>
  <si>
    <t>Budiyono B, Widiasa IN, Johari S, Sunarso S. Increasing biogas production rate from cattle manure using rumen fluid as inoculums. International Journal of Science and Engineering. 2014 Jan 15;6(1):31-8.</t>
  </si>
  <si>
    <t>Wenten IG, Widiasa IN. Enzymatic hollow fiber membrane bioreactor for penicilin hydrolysis. Desalination. 2002 Sep 10;149(1-3):279-85.</t>
  </si>
  <si>
    <t>Sunarso S, Johari S, Widiasa IN, Budiyono B. The effect of feed to inoculums ratio on biogas production rate from cattle manure using rumen fluid as inoculums. International Journal of Science and Engineering. 2010;1(2):41-5.</t>
  </si>
  <si>
    <t>Sitompul JP, Istadi, Widiasa IN. Modeling and simulation of deep-bed grain dryers. Drying Technology. 2001 Feb 28;19(2):269-80.</t>
  </si>
  <si>
    <t>Susanto H, Samsudin AM, Rokhati N, Widiasa IN. Immobilization of glucose oxidase on chitosan-based porous composite membranes and their potential use in biosensors. Enzyme and microbial technology. 2013 May 10;52(6-7):386-92.</t>
  </si>
  <si>
    <t>Widiasa IN, Wenten IG. Removal of inorganic contaminants in sugar refining process using electrodeionization. Journal of Food Engineering. 2014 Jul 1;133:40-5.</t>
  </si>
  <si>
    <t>I N W, Seno J, Sunarso S. Influence of inoculum content on performance of anaerobic reactors for treating cattle manure using rumen fluid inoculum. International Journal of Engineering and Technology. 2009;1(3):109-16.</t>
  </si>
  <si>
    <t>Budiyono B, Seno J, Sunarso S. Study on slaughterhouse wastes potency and characteristic for biogas production. International Journal of Waste Resources (IJWR). 2011;1(2).</t>
  </si>
  <si>
    <t>Susanto H, Widiasa IN. Ultrafiltration fouling of amylose solution: behavior, characterization and mechanism. Journal of food engineering. 2009 Dec 1;95(3):423-31.</t>
  </si>
  <si>
    <t>Susanto H, Roihatin A, Widiasa IN. Production of colorless liquid sugar by ultrafiltration coupled with ion exchange. Food and bioproducts processing. 2016 Apr 1;98:11-20.</t>
  </si>
  <si>
    <t>Seno J, I N W. The uses of carbon nanotubes mixed matrix membranes (MMM) for biogas purification. International Journal of Waste Resources (IJWR). 2012;2(1).</t>
  </si>
  <si>
    <t>Budiyono B, Widiasa IN, Johari S. Study on treatment of slaughterhouse wastewater by electro-coagulation technique. International Journal of Science and Engineering. 2010;1(1):25-8.</t>
  </si>
  <si>
    <t>Fauzzia M, Rahmawati I, Widiasa IN. Penyisihan Amoniak dan kekeruhan pada Sistem Resirkulasi Budidaya Kepiting dengan Teknologi Membran Biofilter. Jurnal Teknologi Kimia dan Industri. 2013:155-61.</t>
  </si>
  <si>
    <t>Widiasa IN, Wenten IG. Combination of reverse osmosis and electrodeionization for simultaneous sugar recovery and salts removal from sugary wastewater. Reaktor. 2007;11(2):91-7.</t>
  </si>
  <si>
    <t>Ariyanti D, Widiasa IN. Aplikasi Teknologi Reverse Osmosis Untuk Pemurnian Air Skala Rumah Tangga. Teknik. 2011;32(3):193-7.</t>
  </si>
  <si>
    <t>Widiasa IN, Susanto AA, Susanto H. Performance of an integrated membrane pilot plant for wastewater reuse: case study of oil refinery plant in Indonesia. Desalination and Water Treatment. 2014 Dec 6;52(40-42):7443-9.</t>
  </si>
  <si>
    <t>Kusworo TD, Ismail AF, Widiasa IN, Johari S. CO2 removal from biogas using carbon nanotubes mixed matrix membranes. International Journal of Science and Engineering. 2010;1(1):1-6.</t>
  </si>
  <si>
    <t>Budiyono TD, Kusworo AF, Ismail IN, Widiasa SJ, Sunarso S. characterization of polyimide–zeolite mixed matrix membrane for biogas purification. Int. J. Basic Appl. Sci. 2010;10:1-7.</t>
  </si>
  <si>
    <t>Widiasa IN, Paramita V, Kusumayanti H. BWRO Desalination for potable water supply enhancement in coastal regions. Journal of Coastal Development. 2009;12(2):81-8.</t>
  </si>
  <si>
    <t>Pamularsih C, Choanji D, Widiasa IN. Penyisihan Kekeruhan pada Sistem Pengolahan Air Sungai Tembalang dengan Teknologi Rapid Sand Filter. Jurnal Teknologi Kimia dan Industri. 2013;2(4):48-54.</t>
  </si>
  <si>
    <t>Harvianto GR, Widiasa IN, Susanto H. Removal organic contaminants on aquaculture using ultrafiltration membranes. Indonesian Scholars Journal. 2013;1(1):33-8.</t>
  </si>
  <si>
    <t>Widodo S, Widiasa IN, Wenten IG. Pengembangan Teknologi Pervaporasi untuk Produksi Etanol Absolut. InProsiding Seminar Nasional Rekayasa Kimia dan Proses 2004 2004 Jul.</t>
  </si>
  <si>
    <t>Dyartanti ER, Purwanto A, Widiasa IN, Susanto H. Study on characteristics of PVDF/nano-clay composite polymer electrolyte using PVP as pore-forming agent. InAIP Conference Proceedings 2016 Feb 8 (Vol. 1710, No. 1, p. 030008). AIP Publishing.</t>
  </si>
  <si>
    <t>Susanto H, Buchori L, Sumardiono S, Fajar B, Istirokhatun T, Widiasa IN. Ultrafiltration as pretreatment of reverse osmosis: Low fouling ultrafiltration membrane prepared from polyethersulfone–amphiphilic block copolymer blend. Reaktor. 2009 Nov 17;12(4):203-10.</t>
  </si>
  <si>
    <t>Widiasa IN, Wenten IG. Saccharification of native cassava starch at high dry solids in an enzymatic membrane reactor. Reaktor. 2009 May 6;12(3):129-36.</t>
  </si>
  <si>
    <t>Widiasa IN, Wenten IG. Fouling behaviour during cross flow ultrafiltration of cassava starch hydrolysate using polyacrylonitrile membrane. Journal of Applied Membrane Science &amp; Technology. 2005;1(1).</t>
  </si>
  <si>
    <t>Dyartanti E, Purwanto A, Widiasa I, Susanto H. Ionic conductivity and cycling stability improvement of PVdF/nano-clay using PVP as polymer electrolyte membranes for LiFePO4 batteries. Membranes. 2018 Sep;8(3):36.</t>
  </si>
  <si>
    <t>Widiasa IN, Harvianto GR, Susanto H, Istirokhatun T, Agustini TW. Searching for ultrafiltration membrane molecular weight cut-off for water treatment in recirculating aquaculture system. Journal of Water Process Engineering. 2018 Feb 1;21:133-42.</t>
  </si>
  <si>
    <t>Wenten IG, Widiasa IN. Bioreaktor Membran untuk Reaksi Enzimatik Penisilin G. Reaktor. 2016 Aug 4;3(1):1-7.</t>
  </si>
  <si>
    <t>Widiasa IN, Yoshi LA. Techno Economy Analysis a Small Scale Reverse Osmosis System for Brackish Water Desalination. International Journal of Science and Engineering. 2016 Apr 15;10(2):51-7.</t>
  </si>
  <si>
    <t>Yoshi LA, Widiasa IN. Sistem Desalinasi Membran Reverse Osmosis (RO) untuk Penyediaan Air Bersih. InSeminar Nasional Teknik Kimia Kejuangan 2016 (p. 6).</t>
  </si>
  <si>
    <t>Jayanti RD, Widiasa IN. Fouling dan Cleaning Membran Reverse Osmosis Tekanan Rendah untuk Aplikasi Daur Ulang Air Limbah Domestik. InSeminar Nasional Teknik Kimia Kejuangan 2016 (p. 2).</t>
  </si>
  <si>
    <t>Widiasa IN, Susanto AA, Budiyono B. KOMBINASI ULTRAFILTRASI DAN DISSOLVED AIR FLOTATION UNTUK PEMEKATAN MIKROALGA. Reaktor. 2014 Mar 30;15(1):43-50.</t>
  </si>
  <si>
    <t>Susanto H, Wijaya W, Widiasa IN. Modifikasi Karbon Aktif sebagai Adsorben untuk Pemurnian Biogas. Teknik. 2013 Apr 2;34(1):4-8.</t>
  </si>
  <si>
    <t>Kusworo TJ, Busairi A, Ismail AF, Mustafa A, Budiyono A. Purification of Biogas Using Carbon Nanotubes Mixed Matrix Membrane: Effect of Functionalization of Carbon Nanotubes Using Silane Agent. Sustainable Membrane Technology for Energy, Water, and Environment. 2012 Jan 20:267.</t>
  </si>
  <si>
    <t>Syaichurrozi I, Sumardiono S. Predicting kinetic model of biogas production and biodegradability organic materials: biogas production from vinasse at variation of COD/N ratio. Bioresource technology. 2013 Dec 1;149:390-7.</t>
  </si>
  <si>
    <t>Sitompul JP, Istadi, Sumardiono S. Modelling and simulation of momentum, heat, and mass transfer in a deep-bed grain dryer. Drying Technology. 2003 Jan 4;21(2):217-29.</t>
  </si>
  <si>
    <t>Syaichurrozi I, Sumardiono S. Biogas production kinetic from vinasse waste in batch mode anaerobic digestion. World applied sciences journal. 2013;26(11):1464-72.</t>
  </si>
  <si>
    <t>Budiyono IS, Sumardiono S. Research Article Kinetic Model of Biogas Yield Production from Vinasse at Various Initial pH: Comparison between Modified Gompertz Model and First Order Kinetic Model. Research Journal of Applied Sciences, Engineering and Technology. 2014;7(13):2798-805.</t>
  </si>
  <si>
    <t>Budiyono B, Sumardiono S. Effect of total solid content to biogas production rate from vinasse. International Journal of Engineering. 2014;27(2):177-84.</t>
  </si>
  <si>
    <t>Budiyono B, Syaichurrozi I, Sumardiono S. Biogas production from bioethanol waste: the effect of pH and urea addition to biogas production rate. Waste Technology. 2013 Jul 15;1(1):1-5.</t>
  </si>
  <si>
    <t>Sumardiono S, Fischer J. Molecular simulations of droplet evaporation processes: Adiabatic pressure jump evaporation. International journal of heat and mass transfer. 2006 Mar 1;49(5-6):1148-61.</t>
  </si>
  <si>
    <t>Syaichurrozi I, Sumardiono S. Kinetic model of biogas yield production from vinasse at various initial ph: Comparison between modified gompertz model and first order kinetic model. Research Journal of Applied Sciences, Engineering and Technology. 2014 Apr 5;7(13):2798-805.</t>
  </si>
  <si>
    <t>Sunarso S, Budiyono B, Sumardiono S. Biogas production using anaerobic biodigester from cassava starch effluent. International Journal of Science and Engineering. 2010;1(2):33-7.</t>
  </si>
  <si>
    <t>Sumardiono S, Pudjihastuti I, Poerwoprajitno AR, Suswadi MS. Physichocemical properties of analog rice from composite flour: cassava, green bean and hanjeli. World Applied Sciences Journal. 2014;32(6):1140-6.</t>
  </si>
  <si>
    <t>Darmawan MR, Andreas P, Jos B, Sumardiono S. Modifikasi ubi kayu dengan proses fermentasi menggunakan starter Lactobacillus casei untuk produk pangan. Jurnal Teknologi Kimia dan Industri. 2013;2(4):137-45.</t>
  </si>
  <si>
    <t>Sumardiono S, Djaeni M, Jos B, Pudjihastuti I, Abdallatif M. Modification Chemical and Physical Modification of Cassava Starch Using Lactic Acid and Ethanol Under Oven and Solar Drying. Advanced Science Letters. 2017 Jun 1;23(6):5792-5.</t>
  </si>
  <si>
    <t>Sumardiono S, Pudjihastuti I, Jos B, Taufani M, Yahya F. Modification of cassava starch using combination process lactic acid hydrolysis and micro wave heating to increase coated peanut expansion quality. InAIP Conference Proceedings 2017 May 24 (Vol. 1840, No. 1, p. 060005). AIP Publishing.</t>
  </si>
  <si>
    <t>Sumardiono S, Fischer J. Molecular dynamics simulations of mixture droplet evaporation. InProceedings of eurotherm seminar 2005 (Vol. 77, pp. 323-328).</t>
  </si>
  <si>
    <t>Sumardiono S, Pudjihastuti I, Budiyono, Hartanto H, Sophiana IC. Combination process method of lactic acid hydrolysis and hydrogen peroxide oxidation for cassava starch modification. InAIP Conference Proceedings 2017 May 24 (Vol. 1840, No. 1, p. 060006). AIP Publishing.</t>
  </si>
  <si>
    <t>Wicaksono A, Rahmawan A, Matin HH, Wardani LG, Kusworo TD, Sumardiono S. The effect of pretreatment using sodium hydroxide and acetic acid to biogas production from rice straw waste. InMATEC Web of Conferences 2017 (Vol. 101, p. 02011). EDP Sciences.</t>
  </si>
  <si>
    <t>Ivan AG, Aulia RM, Siswo S. Pengeringan Gabah Dengan Menggunakan Pengering Resirkulasi Kontinyu Tipe Konveyor Pneumatik. Jurnal Teknologi Kimia dan Industri. 2013;2(4):98-109.</t>
  </si>
  <si>
    <t>Prasetyo T, Sumardiono S, Aji HA, Pratama AY. Effect of C/N ratio and pH on biogas production from industrial cassava starch wastewater through anaerobic process. Advanced Science Letters. 2017 Jun 1;23(6):5810-4.</t>
  </si>
  <si>
    <t>Sumardiono S, Riyanta AB, Matin HH, Kusworo TD, Jos B. Increasing biogas production from sugar cane baggase by anaerobic co-digestion with animal manure. InMATEC Web of Conferences 2017 (Vol. 101, p. 02014). EDP Sciences.</t>
  </si>
  <si>
    <t>Kusumaningrum A, Sumardiono S. Perbaikan Sifat Tepung Ubi Kayu Melalui Proses Fermentasi Sawut Ubi Kayu dengan Starter Bakteri Asam Laktat. Jurnal Aplikasi Teknologi Pangan. 2016 Apr 9;5(2).</t>
  </si>
  <si>
    <t>Dyan MO, Putra GP, Budiyono B, Sumardiono S, Kusworo TD. The effect of pH and operation mode for COD removal of slaughterhouse wastewater with Anaerobic Batch Reactor (ABR). Waste Technology. 2015 Apr 15;3(1):7-13.</t>
  </si>
  <si>
    <t>Istadi I, Sumardiono S, Soetrisnanto D. Penentuan Konstanta Pengeringan Dalam Sistem Pengeringan Lapis Tipis (Thin Layer Drying). InPROSIDING SEMINAR NASIONAL TEKNOLOGI PROSES KIMIA 2002 2002 (pp. A51-A57). Institut Teknologi Sepuluh November, Surabaya.</t>
  </si>
  <si>
    <t>Sumardiono S, Rakhmawati RB. Physicochemical Properties of Sago Starch Under Various Modification Process: An Overview. Advanced Science Letters. 2017 Jun 1;23(6):5789-91.</t>
  </si>
  <si>
    <t>Sumardiono S, Budiyono, Mardiani DT. The effect of microwave power and heating time pretreatment on biogas production from fresh and dried water hyacinth (Eichhornia crassipes). InAIP Conference Proceedings 2015 Dec 29 (Vol. 1699, No. 1, p. 050018). AIP Publishing.</t>
  </si>
  <si>
    <t>Sumardiono S, Mardiani DT. Microwave pretreatment of fresh water hyacinth (eichhornia crassipes) in batch anaerobic digestion tank (research note). International Journal of Engineering-Transactions C: Aspects. 2015 Jun 11;28(6):832-40.</t>
  </si>
  <si>
    <t>Sumardiono S, Murwono RD. Organic Fertilizer Production From Cattle Waste Vermicomposting Assisted By Lumbricus Rubellus. International Journal of Science and Engineering. 2011;2(1):9-12.</t>
  </si>
  <si>
    <t>Pudjihastuti I, Sumardiono S, Supriyo E, Kusumayanti H. Quality analog rice composite flour: Modified starch, Colocasia esculenta, Canna edulis Ker high protein. InAIP Conference Proceedings 2018 Jun 26 (Vol. 1977, No. 1, p. 030017). AIP Publishing.</t>
  </si>
  <si>
    <t>Sumardiono S, Budiarti G. Conversion of Cassava Starch to Produce Glucose and Fructose by Enzymatic Process Using Microwave Heating. InMATEC Web of Conferences 2018 (Vol. 156, p. 01024). EDP Sciences.</t>
  </si>
  <si>
    <t>Sukma A, Jos B, Sumardiono S. Kinetic of biomass growth and protein formation on rice bran fermentation using Rhizopus oryzae. InMATEC Web of Conferences 2018 (Vol. 156, p. 01023). EDP Sciences.</t>
  </si>
  <si>
    <t>Sumardiono S, Pudjihastuti I, Handayani NA, Kusumayanti H. Physicochemical Characteristics of Artificial Rice from Composite Flour: Modified Cassava Starch, Canavalia ensiformis and Dioscorea esculenta. InE3S Web of Conferences 2018 (Vol. 31, p. 06005). EDP Sciences.</t>
  </si>
  <si>
    <t>Ferry NA, Mayang GP, Siswo S. Konversi Asam Sianida Menjadi Protein Dalam Tepung Ubi Kayu Dengan Fermentasi Menggunakan Rhizopus Oligosporus. Jurnal Teknologi Kimia dan Industri. 2013;2(2):51-5.</t>
  </si>
  <si>
    <t>Sari DP, Siregar DM, Sumardiono S. Modifikasi Tapioka dengan Kombinasi Proses Hidrolisa Asam Laktat dan Oksidasi Hidrogen Peroksida untuk Meningkatkan Daya Kembang. Jurnal Teknologi Kimia dan Industri. 2012;1(1):86-91.</t>
  </si>
  <si>
    <t>Aryanti N, Hou R, Williams RA. Performance of a rotating membrane emulsifier for production of coarse droplets. Journal of Membrane Science. 2009 Jan 5;326(1):9-18.</t>
  </si>
  <si>
    <t>Nita A, A Richard W, Hou R, Vladisavljevic GT. Performance of rotating membrane emulsification for o/w production. Desalination. 2006;200:572-4.</t>
  </si>
  <si>
    <t>Yuan Q, Aryanti N, Hou R, Williams RA. Performance of slotted pores in particle manufacture using rotating membrane emulsification. Particuology. 2009 Apr 1;7(2):114-20.</t>
  </si>
  <si>
    <t>Yuan Q, Hou R, Aryanti N, Williams RA, Biggs S, Lawson S, Silgram H, Sarkar M, Birch R. Manufacture of controlled emulsions and particulates using membrane emulsification. Desalination. 2008 Apr 15;224(1-3):215-20.</t>
  </si>
  <si>
    <t>Rahmawati W, Kusumastuti YA, Aryanti N. Karakterisasi Pati Talas (Colocasia Esculenta (L.) Schott) Sebagai Alternatif Sumber Pati Industri Di Indonesia. Jurnal Teknologi Kimia dan Industri. 2012;1(1):347-51.</t>
  </si>
  <si>
    <t>Yuan Q, Williams RA, Aryanti N. Innovations in high throughput manufacturing of uniform emulsions and capsules. Advanced Powder Technology. 2010 Nov 1;21(6):599-608.</t>
  </si>
  <si>
    <t>Yuan Q, Aryanti N, Gutiérrez G, Williams RA. Enhancing the throughput of membrane emulsification techniques to manufacture functional particles. Industrial &amp; Engineering Chemistry Research. 2009 May 12;48(19):8872-80.</t>
  </si>
  <si>
    <t>Ma’ruf A, Pramudono B, Aryanti N. Lignin isolation process from rice husk by alkaline hydrogen peroxide: Lignin and silica extracted. InAIP Conference Proceedings 2017 Mar 17 (Vol. 1823, No. 1, p. 020013). AIP Publishing.</t>
  </si>
  <si>
    <t>Kusworo TD, Aryanti N, Firdaus MM, Sukmawati H. Surface modification of cellulose acetate membrane using thermal annealing to enhance produced water treatment. InAIP conference proceedings 2015 Dec 29 (Vol. 1699, No. 1, p. 040014). AIP Publishing.</t>
  </si>
  <si>
    <t>Kusworo TD, Utomo DP, Aryanti N. Synergistic effect of UV irradiation and thermal annealing to develop high performance polyethersulfone-nano silica membrane for produced water treatment. Journal of environmental chemical engineering. 2017 Aug 1;5(4):3290-301.</t>
  </si>
  <si>
    <t>Kusworo TD, Aryanti N, Anggita RA, Setyorini TA, Utomo DP. Surface modification and performance enhancement of polyethersulfone (PES) membrane using combination of ultra violet irradiation and thermal annealing for produced water treatment. Journal of Environmental Science and Technology. 2017;10(1):35-43.</t>
  </si>
  <si>
    <t>Aryanti N, Nafiunisa A, Willis FM. Ekstraksi dan karakterisasi klorofil dari daun suji (Pleomele angustifolia) sebagai pewarna pangan alami. Jurnal Aplikasi Teknologi Pangan. 2016 Oct 1;5(4).</t>
  </si>
  <si>
    <t>Widyasmara M, Dewi CK, Aryanti N. Potensi Membran Mikrofiltrasi dan Ultrafiltrasi Untuk Pengolahan Limbah Cair Berminyak. Jurnal Teknologi Kimia dan Industri. 2013:295-307.</t>
  </si>
  <si>
    <t>Kusworo TD, Aryanti N, Utomo DP. Oilfield produced water treatment to clean water using integrated activated carbon-bentonite adsorbent and double stages membrane process. Chemical Engineering Journal. 2018 Sep 1;347:462-71.</t>
  </si>
  <si>
    <t>Aryanti N, Wardhani DH, Supandi S. Flux profiles and mathematical modeling of fouling mechanism for ultrafiltration of konjac glucomannan. Scientific Study &amp; Research. Chemistry &amp; Chemical Engineering, Biotechnology, Food Industry. 2016 Apr 1;17(2):125.</t>
  </si>
  <si>
    <t>Kusworo TD, Ismail AF, Aryanti N, Widayat W, Qudratun Q, Utomo DP. Enhanced anti-fouling behavior and performances of nano hybrid pes-sio2 and pes-zno membranes for produced water treatment. Jurnal Teknologi. 2017 Aug 28;79(6).</t>
  </si>
  <si>
    <t>Ma’ruf A, Pramudono B, Aryanti N. Optimization of lignin extraction from rice husk by alkaline hydrogen peroxide using response surface methodology. Rasayan J. Chem. 2017;10(2):407-14.</t>
  </si>
  <si>
    <t>Afriyani YD, Nirmala A, Aryanti N. Pemisahan konjak glukomanan menggunakan membran ultrafiltrasi. Jurnal Teknologi Kimia dan Industri. 2013;2(4):164-9.</t>
  </si>
  <si>
    <t>Kusworo TD, Aryanti N, Utomo DP. Effect of ultraviolet on the morphology and performance of PES-nano-silica hybrid membrane for produced water treatment. Advanced Science Letters. 2017 Jun 1;23(6):5744-7.</t>
  </si>
  <si>
    <t>Aryanti N, Sandria FK, Wardhani DH. Blocking Mechanism of Ultrafiltration and Micellar-Enhanced Ultrafiltration Membrane for Dye Removal from Model Waste Water. Advanced Science Letters. 2017 Mar 1;23(3):2598-600.</t>
  </si>
  <si>
    <t>Aryanti N, Pramudono B, Prawira CN, Renardi R. Micellar-enhanced ultrafiltration membrane (MEUF) of Batik wastewater using Cetylpyridinium chloride surfactant. InAIP Conference Proceedings 2015 Dec 29 (Vol. 1699, No. 1, p. 060002). AIP Publishing.</t>
  </si>
  <si>
    <t>Safitri HI, Aryanti N. Teknologi Ultrafiltrasi Untuk Pengolahan Air Terproduksi (Produced Water). Jurnal Teknologi Kimia dan Industri. 2013;2(4):205-11.</t>
  </si>
  <si>
    <t>Aryanti N, Sandria FK, Putriadi RH, Wardhani DH. Evaluation of micellar-enhanced ultrafiltration (MEUF) membrane for dye removal of synthetic remazol dye wastewater. Engineering Journal. 2017 Jun 15;21(3):23-35.</t>
  </si>
  <si>
    <t>Wardhani DH, Puspitosari D, Ashidiq MA, Aryanti N, Prasetyaningrum A. Effect of deacetylation on functional properties of glucomannan. InAIP Conference Proceedings 2017 Jun 15 (Vol. 1855, No. 1, p. 030020). AIP Publishing.</t>
  </si>
  <si>
    <t>Kusworo TD, Aryanti N, Utomo DP. Produced Water Treatment as Oil Well Water Injection Using Nano-Hybrid PES Membrane to Enhance Oil and Gas Production. Advanced Science Letters. 2017 Mar 1;23(3):2527-9.</t>
  </si>
  <si>
    <t>Maharani A, Kurniawati D, Aryanti N. Pengaruh jenis agen pengendap alami terhadap karakteristik tahu. Jurnal Teknologi Kimia dan Industri. 2012;1(1):528-33.</t>
  </si>
  <si>
    <t>Aryanti N, Nafiunisa A. Extraction characteristic and degradation of chlorophyll from suji leaves (Pleomele angustifolia). Oriental Journal of Chemistry. 2017 Dec 18;33(6):3185-90.</t>
  </si>
  <si>
    <t>Wardhani DH, Aryanti N, Haryani K, Maharani F. KINETIC STUDY OF SOLID FERMENTATION OF AMORPHOPHALLUS ONCOPHYLLUS FLOUR USING ASPERGILLUS NIGER AND ITS PREBIOTIC POTENTIAL. Carpathian Journal of Food Science &amp; Technology. 2017 Apr 1;9(2).</t>
  </si>
  <si>
    <t>Aryanti N, Kurniawati D, Maharani A, Wardhani DH. Karakteristik Dan Analisis Sensorik Produk Tahu dengan Koagulan Alami. Jurnal Ilmiah Teknosains. 2016 Nov 30;2(2/Nov).</t>
  </si>
  <si>
    <t>Wardhani DH, Aryanti N, Murvianto F, Yogananda KD. Peningkatan kualitas glukomanan dari amorphophallus oncophyllus secara enzimatis dengan a-amilase. Jurnal Inovasi Teknik Kimia. 2016;1(2).</t>
  </si>
  <si>
    <t>Aryanti N, Prihatiningtyas I, Ikhsan D, Wardhani DH. Kinerja membran ultrafiltrasi untuk pengolahan limbah emulsi minyak-air sintetis. Reaktor. 2014 Dec 9;14(4):277-83.</t>
  </si>
  <si>
    <t>Widayat S, Haryani K. Optimasi proses adsorbsi minyak goreng bekas dengan adsorbent zeolit alam: studi pengurangan bilangan asam. Jurnal Teknik Gelagar. 2006 Apr;17(1):77-82.</t>
  </si>
  <si>
    <t>Fajar B, Satriadi H, Yuariski O, Nugroho RS, Shobib A. Thin Layer Drying Kinetics of of Roselle. Advance Journal of Food Science and Technology. 2012 Feb 15;4(1):51-5.</t>
  </si>
  <si>
    <t>Istadi I, Pramudono B, Suherman S, Priyanto S. Potential of LiNO3/Al2O3 catalyst for heterogeneous transesterification of palm oil to biodiesel. Bulletin of Chemical Reaction Engineering &amp; Catalysis. 2010 May 24;5(1):51-6.</t>
  </si>
  <si>
    <t>Widayat W, Suherman S. Biodiesel production from rubber seed oil via esterification process. International Journal of Renewable Energy Development. 2012 Jun 1;1(2):57.</t>
  </si>
  <si>
    <t>Yuariski O, Suherman S. Pengeringan Bunga Rosella (Hibiscus Sabdariffa) Menggunakan Pengering Rak Udara Resirkulasi. Jurnal Teknologi Kimia dan Industri. 2012;1(1):1-6.</t>
  </si>
  <si>
    <t>Suherman, Peglow M, Tsotsas E. On the applicability of normalization for drying kinetics. Drying Technology. 2007 Dec 28;26(1):90-6.</t>
  </si>
  <si>
    <t>Ariyanti M, Purwanto P, Suherman S. Analisis Penerapan Produksi Bersih Menuju Industi Nata De Coco Ramah Lingkungan. Jurnal Riset Teknologi Pencegahan Pencemaran Industri. 2014 Dec 1;5(2):45-50.</t>
  </si>
  <si>
    <t>Istadi I, Suherman S, Buchori L. Optimization of Reactor Temperature and Catalyst Weight for Plastic Cracking to Fuels Using Response Surface Methodology. Bulletin of Chemical Reaction Engineering &amp; Catalysis. 2011 Jan 20;5(2):103-11.</t>
  </si>
  <si>
    <t>Salam AS, Purwanto P, Suherman S. Penerapan V-legal Pada Industri Furnitur Kayu Di Jepara Sebagai Upaya Meningkatkan Nilai Jual Produk. Jurnal Ilmu Lingkungan. 2015 Aug 5;12(1):32-41.</t>
  </si>
  <si>
    <t>Djaeni M, Asiah N, Suherman S, Sutanto A, Nurhasanah A. Energy efficient dryer with rice husk fuel for agriculture drying. International Journal of Renewable Energy Development. 2015 Feb 1;4(1):20.</t>
  </si>
  <si>
    <t>Istadi I, Buchori L, Suherman S. PLASTIC WASTE CONVERSION TO LIQUID FUELS OVER MODIFIED-RESIDUAL CATALYTIC CRACKING CATALYSTS: MODELING AND OPTIMIZATION USING HYBRID ARTIFICIAL NEURAL NETWORK–GENETIC ALGORITHM. Reaktor. 2011 May 6;13(3):131-9.</t>
  </si>
  <si>
    <t>Suherman S, Trisnaningtyas R. ANALISA ENERGI DAN EKSERGI PADA PENGERINGAN TEPUNG TAPIOKA MENGGUNAKAN PENGERING KONTINYU UNGGUN FLUIDISASI GETAR. Reaktor. 2016 May 15;16(1):24-31.</t>
  </si>
  <si>
    <t>Wardhani DH, Vázquez JA, Pandiella SS. Optimisation of antioxidants extraction from soybeans fermented by Aspergillus oryzae. Food chemistry. 2010 Feb 1;118(3):731-9.</t>
  </si>
  <si>
    <t>Wardhani DH, Fuciños P, Vázquez JA, Pandiella SS. Inhibition kinetics of lipid oxidation of model foods by using antioxidant extract of fermented soybeans. Food chemistry. 2013 Aug 15;139(1-4):837-44.</t>
  </si>
  <si>
    <t>Wardhani DH, Vázquez JA, Pandiella SS. Kinetics of daidzin and genistin transformations and water absorption during soybean soaking at different temperatures. Food chemistry. 2008 Nov 1;111(1):13-9.</t>
  </si>
  <si>
    <t>Sari DK, Wardhani DH, Prasetyaningrum A. Pengujian Kandungan Total Fenol Kappahycus alvarezzi dengan Metode Ekstraksi Ultrasonik dengan Variasi Suhu dan Waktu. Prosiding SNST Fakultas Teknik. 2012 Jul 3;1(1).</t>
  </si>
  <si>
    <t>Wardhani DH, Vázquez JA, Pandiella SS. Mathematical modeling of the development of antioxidant activity in soybeans fermented with Aspergillus oryzae and Aspergillus awamori in the solid state. Journal of agricultural and food chemistry. 2008 Dec 19;57(2):540-4.</t>
  </si>
  <si>
    <t>Wardhani DH, Prasetyaningrum A. Kajian Isolasi Senyawa Fenolik Rumput Laut Euceuma Cottonii Berbantu Gelombang Micro dengan Variasi Suhu dan Waktu. Jurnal Teknik Kimia. 2013 Aug 20;19(3).</t>
  </si>
  <si>
    <t>Wardhani DH, Maharani DC, Prasetyo EA. Kajian Pengaruh Cara Pembuatan Susu Jagung, Rasio dan Waktu Fermentasi terhadap Karakteristik Yoghurt Jagung Manis. MAJALAH ILMIAH MOMENTUM. 2015;11(1).</t>
  </si>
  <si>
    <t>Sari RP, Wulandari ST, Wardhani DH. Pengaruh Penambahan Ekstrak Bawang Putih (Allium Sativum) Terhadap Karakterisik Edible Film Pati Ganyong (Canna Edulis Kerr.). Jurnal Teknologi Kimia dan Industri. 2013;2(2):82-7.</t>
  </si>
  <si>
    <t>Kuswandari MY, Anastria O, Wardhani DH. Karakterisasi fisik pati ganyong (Canna edulis Kerr) termodifikasi secara hidrotermal. Jurnal Teknologi Kimia dan Industri. 2013;2(4):132-6.</t>
  </si>
  <si>
    <t>Wardhani DH, Yuliana AE, Dewi AS. Natrium Metabisulfit sebagai Anti-Browning Agent pada Pencoklatan Enzimatik Rebung Ori (Bambusa Arundinacea). Jurnal Aplikasi Teknologi Pangan. 2016 Oct 13;5(4).</t>
  </si>
  <si>
    <t>Rahayu LH, Wardhani DH, Abdullah A. Pengaruh frekuensi dan waktu pencucian berbantu ultrasonik menggunakan isopropanol terhadap kadar glukomanan dan viskositas tepung porang (Amorphophallus oncophyllus). METANA. 2013;9(01).</t>
  </si>
  <si>
    <t>Wardhani DH, Nugroho F, Muslihuddin M. Extraction of glucomannan of porang tuber (Amorphophallus onchophillus) by using IPA. InAIP Conference Proceedings 2015 Dec 29 (Vol. 1699, No. 1, p. 060007). AIP Publishing.</t>
  </si>
  <si>
    <t>Wardhani DH, Sari DK, Prasetyaningrum A. Ultrasonic-assisted extraction of antioxidant phenolic coumpounds from eucheuma cottonii. Reaktor. 2014 Dec 9;14(4):291-7.</t>
  </si>
  <si>
    <t>Yulianto ME, Handayani D, Silviana S. KAJIAN PENGOLAHAN LIMBAH INDUSTRI FATTY ALCOHOL DENGAN TEKNOLOGI PHOTOKATALITIK MENGGUNAKAN ENERGI SURYA. Gema Teknologi. 2010 Oct 29;14(2):20-5.</t>
  </si>
  <si>
    <t>Silviana S, Purbasari A. Pengambilan Air dari Sistem Isopropil Alkohol–Air dengan Distilasi Adsorptif Menggunakan Zeolit Alam dan Silika Gel. Reaktor. 2008 Jun 18;12(1):29-32.</t>
  </si>
  <si>
    <t>Kareth S, Petermann M. Durability assessment and physical properties investigation of modified petung bamboo (Dendrocalamus asper) as resulted on acetylation, assisted by supercritical CO2. Procedia Chemistry. 2014 Jan 1;9:273-83.</t>
  </si>
  <si>
    <t>Amarudin A, Silviana S. Sistem Informasi Pemasangan Listrik Baru Berbasis Web Pada PT Chaputra Buana Madani Bandar Jaya Lampung Tengah. Jurnal Tekno Kompak. 2018 Jun 7;12(1):10-4.</t>
  </si>
  <si>
    <t>Silviana S, Buchori L. Efek Penyimpanan Biodiesel Berdasarkan Studi Kajian Degradasi Biodiesel CPO. Reaktor. 2015 Apr 1;15(3):148-53.</t>
  </si>
  <si>
    <t>Djaeni M, Aji Prasetyaningrum AP. Kelayakan biji durian sebagai bahan pangan alternatif: aspek nutrisi dan tekno ekonomi. Riptek. 2010;4(11):37-45.</t>
  </si>
  <si>
    <t>Prasetyaningrum A, Rokhati N, Kinasih DN, Wardhani FD. Karakterisasi bioactive edible film dari komposit alginat dan lilin lebah sebagai bahan pengemas makanan biodegradable. InSeminar rekayasa kimia dan proses 2010 (Vol. 2, pp. 1411-4216).</t>
  </si>
  <si>
    <t>Aji P, Mohamad D. Drying spirulina with foam mat drying at medium temperature. International Journal of Science and Engineering. 2012;3(2):1-3.</t>
  </si>
  <si>
    <t>Aji P. Mekanisasi proses olahan biji durian menjadi produk pangan yang kompetitif. Riptek. 2010 Feb 1;4(11):47-52.</t>
  </si>
  <si>
    <t>Prasetyaningrum A, Rokhati N, Purwintasari S. Optimasi derajat deasetilasi pada proses pembuatan chitosan dan pengaruhnya sebagai pengawet pangan. Jurnal Riset dan Iptek. 2007;1:39-46.</t>
  </si>
  <si>
    <t>Djaeni M, Prasetyaningrum A, Mahayana A. Pengeringan Karaginan dari Rumput Laut Eucheuma cottonii pada Spray Dryer Menggunakan Udara yang Didehumidifikasi dengan Zeolit Alam. MAJALAH ILMIAH MOMENTUM. 2012 Oct 1;8(2).</t>
  </si>
  <si>
    <t>Prasetyaningrum A. Rancang Bangun Oven Drying Vaccum Dan Aplikasinya Sebagai Alat Pengering Pada Suhu Rendah. Jurnal Riptek. 2010;4(1):45-53.</t>
  </si>
  <si>
    <t>Wardhani IK, Badres S, Prasetyaningrum A. Kinetika Reaksi Depolimerisasi Karaginan pada Suhu dan Ph Optimum dengan Katalisator Asam Sulfat. Jurnal Teknologi Kimia dan Industri. 2013;2(4):177-83.</t>
  </si>
  <si>
    <t>Novianto DK, Dinarianasari Y, Prasetyaningrum A. Pemanfaatan Membran Mikrofiltrasi Untuk Pembuatan Refined Carrageenan Dari Rumput Laut Jenis Euchema cottonii. Jurnal Teknologi Kimia dan Industri. 2013;2(2):109-14.</t>
  </si>
  <si>
    <t>Aji Prasetyaningrum AP, Rokhati N, Rokhati N, Anik Kristi AK. Optimasi proses pembuatan serat eceng gondok untuk menghasilkan komposit serat dengan kualitas fisik dan mekanik yang tinggi. RIPTEK. 2009 Feb 1;3(1):45-50.</t>
  </si>
  <si>
    <t>Paramita ID, Dewi RP, Prasetyaningrum A. Kinetika reaksi hidrolisa Lmwcs (Low molecular weight chitosan) menggunakan asam klorida. Jurnal Teknologi Kimia dan Industri. 2012;1(1):513-20.</t>
  </si>
  <si>
    <t>Kusworo TD, Ikhsan D, Rokhati N, Prasetyaningrum A, Mutiara FR, Sofiana NR. Effect of combination dope composition and evaporation time on the separation performance of cellulose acetate membrane for demak brackish water treatment. InMATEC Web of Conferences 2017 (Vol. 101, p. 01004). EDP Sciences.</t>
  </si>
  <si>
    <t>Hapsari MA, Pramashinta A, Purbasari A. Pembuatan bioetanol dari singkong karet (Manihot glaziovii) untuk bahan bakar kompor rumah tangga sebagai upaya mempercepat konversi minyak tanah ke bahan bakar nabati. Jurnal Teknologi Kimia dan Industri. 2013:240-5.</t>
  </si>
  <si>
    <t>Kurniasari L, Djaeni M, Purbasari A. Aktivasi Zeolit Alam Sebagai Adsorben pada Alat Pengering Bersuhu Rendah. Reaktor. 2011 Apr 5;13(3):178-84.</t>
  </si>
  <si>
    <t>Wulandari D, Y Saptiana O, Aprilina P. PROSES PEMBUATAN BIODIESEL DARI DEDAK DAN METANOL DENGAN ESTERIFIKASI IN SITU. Jurnal Teknologi Kimia dan Industri. 2013;2(2):33-9.</t>
  </si>
  <si>
    <t>Budi FS, Purbasari A. Pembuatan pupuk fosfat dari batuan fosfat alam secara acidulasi. Teknik. 2009;30(2):93-7.</t>
  </si>
  <si>
    <t>Kumoro AC, Purbasari A. Sifat Mekanik dan Morfologi Plastik Biodegradable dari Limbah Tepung Nasi Aking dan Tepung Tapioka Menggunakan Pemlastik Gliserol. Teknik. 2014 Oct 10;35(1):8-16.</t>
  </si>
  <si>
    <t>Kumoro A, Nasution D, Cifriadi A, Purbasari A, Falaah A. A new correlation for the prediction of minimum fluidization of sand and irregularly shape biomass mixtures in a bubbling fluidized bed. International Journal of Applied Engineering Research. 2014;9(23):21561-73.</t>
  </si>
  <si>
    <t>Utomo AF, Primastuti N, Purbasari A. Pemanfaatan limbah furniture enceng gondok (Eichornia crassipes) di koen gallery sebagai bahan dasar pembuatan Briket bioarang. Jurnal teknologi Kimia dan Industri. 2013:220-5.</t>
  </si>
  <si>
    <t>Purbasari A, Istirokhatun T, Kusumayanti H, Devi AM, Mahsunnah L, Susanto H. Preparation and Characterization of Zeolite Membrane for Bioethanol Purification. Bulletin of Chemical Reaction Engineering &amp; Catalysis. 2013 Jun 19;8(1):47-53.</t>
  </si>
  <si>
    <t>Purbasari A, Samadhi TW, Bindar Y. Thermal and Ash Characterization of Indonesian Bamboo and Its Potential for Solid Fuel and Waste Valorization. International Journal of Renewable Energy Development. 2016 Jul 1;5(2).</t>
  </si>
  <si>
    <t>Purbasari A, Ariani EF, Mediani RK. Bioplastik dari Tepung dan Pati Biji Nangka. Prosiding SNST Fakultas Teknik. 2014;1(1).</t>
  </si>
  <si>
    <t>Purbasari A. Peningkatan Kadar Eugenol Pada Minyak Atsiri Cengkeh Dengan Metode Saponifikasi-distilasi Vakum. Jurnal Teknologi Kimia dan Industri. 2013:198-203.</t>
  </si>
  <si>
    <t>Purbasari A, Budi FS. Pembuatan Pupuk Kalium-Fosfat Dari Abu Kulit Kapok Dan Tepung Fosfat Secara Granulasi. Teknik. 2008;29(2):92-5.</t>
  </si>
  <si>
    <t>Kusumawati R, Irawan MA, Purbasari A. Pengaruh Perbandingan Jumlah Starter Terhadap Proses Fermentasi Wine Apel Menggunakan Nopkor MZ-11. Jurnal Teknologi Kimia dan Industri. 2013:226-32.</t>
  </si>
  <si>
    <t>Hakim AR, Purbasari A, Kusworo TD, Dewi EL. Composite sPEEK with Nanoparticles for Fuel Cell's Applications: Review. InProceeding Int. Conf. Chem. Mater. Eng 2012 Sep (Vol. 1, No. 11).</t>
  </si>
  <si>
    <t>Diisi oleh pengusul dari program studi pada program Diploma Tiga/Sarjana Terapan/Magister Terapan/Doktor Terapan</t>
  </si>
  <si>
    <t>Nam Produk/Jasa</t>
  </si>
  <si>
    <t>Deskripsi Produk/Jasa</t>
  </si>
  <si>
    <t>Bukti</t>
  </si>
  <si>
    <t>Tabel 4 Penggunaan Dana</t>
  </si>
  <si>
    <t>Jenis Penggunaan</t>
  </si>
  <si>
    <t>Unit Pengelola Program Studi 
(Rupiah)</t>
  </si>
  <si>
    <t>Program Studi 
(Rupiah)</t>
  </si>
  <si>
    <t>Rata-rata</t>
  </si>
  <si>
    <t>Biaya Operasional Pendidikan</t>
  </si>
  <si>
    <t>a</t>
  </si>
  <si>
    <t>Biaya Dosen (Gaji, Honor)</t>
  </si>
  <si>
    <t>b</t>
  </si>
  <si>
    <t>Biaya Tenaga Kependidikan (Gaji, Honor)</t>
  </si>
  <si>
    <t>c</t>
  </si>
  <si>
    <t>Biaya Operasional Pembelajaran (Bahan dan Peralatan Habis Pakai)</t>
  </si>
  <si>
    <t>d</t>
  </si>
  <si>
    <t>Biaya Operasional Tidak Langsung (Listrik, Gas, Air, Pemeliharaan Gedung, Pemeliharaan Sarana, Uang Lembur, Telekomunikasi, Konsumsi, Transport Lokal, Pajak, Asuransi, dll.)</t>
  </si>
  <si>
    <t>Biaya operasional kemahasiswaan (penalaran, minat, bakat, dan kesejahteraan).</t>
  </si>
  <si>
    <t>Biaya Penelitian</t>
  </si>
  <si>
    <t>Biaya PkM</t>
  </si>
  <si>
    <t>Biaya Investasi SDM</t>
  </si>
  <si>
    <t>Biaya Investasi Sarana</t>
  </si>
  <si>
    <t>Biaya Investasi Prasarana</t>
  </si>
  <si>
    <t>Semester</t>
  </si>
  <si>
    <t>Kode Mata Kuliah</t>
  </si>
  <si>
    <t>Nama Mata Kuliah</t>
  </si>
  <si>
    <t xml:space="preserve">Bobot Kredit </t>
  </si>
  <si>
    <t>Konversi Kredit ke Jam</t>
  </si>
  <si>
    <t>Capaian Pembelajaran</t>
  </si>
  <si>
    <t>Dokumen Rencana Pembela-jaran</t>
  </si>
  <si>
    <t>Unit Penyeleng-gara</t>
  </si>
  <si>
    <t>Kuliah/ Responsi/ Tutorial</t>
  </si>
  <si>
    <t>Seminar</t>
  </si>
  <si>
    <t>Praktikum/ Praktik/ Praktik Lapangan</t>
  </si>
  <si>
    <t>Sikap</t>
  </si>
  <si>
    <t>Pengeta-huan</t>
  </si>
  <si>
    <t>Keteram-pilan Umum</t>
  </si>
  <si>
    <t>Keteram-pilan Khusus</t>
  </si>
  <si>
    <t>Gasal</t>
  </si>
  <si>
    <t>TKM 2 2 600</t>
  </si>
  <si>
    <t>Filsafat Ilmu dan Metodologi Penelitian</t>
  </si>
  <si>
    <t>-</t>
  </si>
  <si>
    <t>TKM 2 2 601</t>
  </si>
  <si>
    <t>Termodinamika Teknik Kimia Lanjut</t>
  </si>
  <si>
    <t>TKM 2 2 602</t>
  </si>
  <si>
    <t>Fenomena Perpindahan Lanjut</t>
  </si>
  <si>
    <t>TKM 2 2 614</t>
  </si>
  <si>
    <t>Bioteknologi Pangan</t>
  </si>
  <si>
    <t>TKM 2 2 612</t>
  </si>
  <si>
    <t>Teknologi pemrosesan bahan pangan</t>
  </si>
  <si>
    <t>TKM 2 2 605</t>
  </si>
  <si>
    <t>TKM 2 2 608</t>
  </si>
  <si>
    <t>TKM 2 2 607</t>
  </si>
  <si>
    <t>Teknologi Energi Terbarukan</t>
  </si>
  <si>
    <t>TKM 2 2 620</t>
  </si>
  <si>
    <t>Reaktor dan katalis</t>
  </si>
  <si>
    <t>TKM 2 2 632</t>
  </si>
  <si>
    <t>Pengenalan teknik kimia (Matrikulasi)</t>
  </si>
  <si>
    <t>TKM 2 2 635</t>
  </si>
  <si>
    <t>Teknik reaksi kimia (Matrikulasi)</t>
  </si>
  <si>
    <t>TKM 2 2 633</t>
  </si>
  <si>
    <t>Termodinamika (Matrikulasi)</t>
  </si>
  <si>
    <t>TKM 2 2 634</t>
  </si>
  <si>
    <t>Neraca massa (Matrikulasi)</t>
  </si>
  <si>
    <t>TKM 2 2 636</t>
  </si>
  <si>
    <t>Matematika Teknik Kimia (Matrikulasi)</t>
  </si>
  <si>
    <t>TKM 2 2 637</t>
  </si>
  <si>
    <t>Proses pemisahan (Matrikulasi)</t>
  </si>
  <si>
    <t>Genap</t>
  </si>
  <si>
    <t>TKM 2 2 603</t>
  </si>
  <si>
    <t>TKM 2 2 604</t>
  </si>
  <si>
    <t>TKM 2 2 611</t>
  </si>
  <si>
    <t>Integrasi proses dan efisiensi energi</t>
  </si>
  <si>
    <t>TKM 2 2 606</t>
  </si>
  <si>
    <t>TKM 2 2 613</t>
  </si>
  <si>
    <t>TKM 2 2 615</t>
  </si>
  <si>
    <t>Keselamatan pangan</t>
  </si>
  <si>
    <t>TKM 2 2 619</t>
  </si>
  <si>
    <t>TKM 2 2 621</t>
  </si>
  <si>
    <t>Tabel 5.b Integrasi Kegiatan Penelitan/PkM dalam Pembelajaran</t>
  </si>
  <si>
    <t>Judul Penelitian/PkM</t>
  </si>
  <si>
    <t>Mata Kuliah</t>
  </si>
  <si>
    <t>Bentuk Integrasi</t>
  </si>
  <si>
    <t>Tahun
(YYYY)</t>
  </si>
  <si>
    <t>Peningkatan Yield Minyak Menggunakan Surfaktan SLS Dari Limbah Biomassa Melalui Modifikasi Peralatan Enhenced Oil Recovery (EOR)</t>
  </si>
  <si>
    <t>Prof. Dr. Ir. Bambang Pramudono, MS</t>
  </si>
  <si>
    <t>Produksi Glucosamine dari Limbah Kulit Udang untuk Aplikasi Medis</t>
  </si>
  <si>
    <t>Prof.Dr.Ir.Bambang Pramudono, M.S.</t>
  </si>
  <si>
    <t>Pengembangan Surfaktan Sodium Ligno Sulfonat (SLS) Dari Limbah Biomassa Dalam Aplikasinya Pada Enhanced Oil Recovery (Eor) Untuk Peningkatan Yield Produksi Minyak Mentah Indonesia</t>
  </si>
  <si>
    <t>Prof. Dr. Ir. Bambang Pramudono, M.S.</t>
  </si>
  <si>
    <t>Sintesa Senyawa Surfaktan Dari Limbah Biomassa Untuk Meningkatkan Produksi Pada Eksplorasi Lapangan Minyak Mentah Indonesia Dengan Menggunakan Proses Enhanced Oil Recovery (EOR) : Kajian Kinetika Reaksi, Flokulasi Emulsi, dan Hidrodinamika</t>
  </si>
  <si>
    <t>Prof.Dr.Ir.. Bambang Pramudono, M.S.</t>
  </si>
  <si>
    <t>Advanced Proses untuk Percepatan Produksi dan Purifikasi Biogas dari Limbah Industri Pertanian dengan Kandungan Lignoselulosa Tinggi</t>
  </si>
  <si>
    <t>Prof. Dr. Ir. Budiyono, M.Si.</t>
  </si>
  <si>
    <t xml:space="preserve">Teknologi  Pengolahan Limbah </t>
  </si>
  <si>
    <t>Percepatan Teknologi Produksi biogas Dari Sekam Padi Melalui Proses Solidstate Anaerobic Digestion</t>
  </si>
  <si>
    <t>Innovative Process to Convert Sugar Cane Bagasse Into 2nd Generation Biogas in The Bioreactor Anaerobic</t>
  </si>
  <si>
    <t>Prof. Dr. Ir. Budiyono,M.Si.</t>
  </si>
  <si>
    <t>rekayasa produksi biogas melalui proses solid state fermentation dari bagas tebu</t>
  </si>
  <si>
    <t>Pengembangan Teknologi Pengolahan Limbah Industri berbasis Reaksi Elektrokimia Fenton</t>
  </si>
  <si>
    <t>Prof. Dr. Ir. Purwanto, DEA</t>
  </si>
  <si>
    <t>Pengembangan Smart Home Micro Grid Untuk Mendukung Sistem Kelistrikan Rumah Tangga Yang Efisien Dan Ramah Lingkungan</t>
  </si>
  <si>
    <t>Prof.Dr.Ir. Purwanto, DEA</t>
  </si>
  <si>
    <t>Aplikasi Teknologi Solution Plasma Process (Spp) Pada Pembuatan Senyawa Bioaktif Low Molecular Kappa-Carrageenan</t>
  </si>
  <si>
    <t>Aji Prasetyaningrum, ST., M.Si.</t>
  </si>
  <si>
    <t>Teknologi  Pengolahan Bahan Pangan</t>
  </si>
  <si>
    <t>Pembuatan Oligo-Karagenan Dari Ekstrak Rumput Laut Melalui Kombinasi Metode Ozonasi Dan Ultrasonikasi Untuk Aplikasi Bahan Obat</t>
  </si>
  <si>
    <t>Aji Prasetyaningrum, S.T., M.Si.</t>
  </si>
  <si>
    <t>Produksi Xylitol Sebagai Pemanis Alami Dari Limbah Pertanian Tongkol Jagung (Zea mays L.) Melaui Stirred Tank-Tubular Loop Liquid Emulsion Membrane (LEM) Bioreactor Untuk Mendukung Industri Gula Nasional</t>
  </si>
  <si>
    <t>Prof. Ir. Abdullah, M.S., Ph.D</t>
  </si>
  <si>
    <t>Analisis energi pengering solar hybrid pada produk pertanian</t>
  </si>
  <si>
    <t>Produksi enzime selulase melalui solid state fermentation menggunakan bagas sebagai substrate dan starter aspergillus niger</t>
  </si>
  <si>
    <t>Pembuatan Enzim Selulase Untuk Produksi Bioetanol Berbasis Selulose</t>
  </si>
  <si>
    <t>Produksi bioetanol dari limbah padat industri sagu dengan metode simutaneous saccharification fermentation (SSF) enzimatis</t>
  </si>
  <si>
    <t>Prof. Dr. Ir. Bakti Jos,DEA.</t>
  </si>
  <si>
    <t>Development Process Of Bioethanol Production From Sweet Sorghum Seed Using Simultaneous Sacharification Fermentation (SSF) Enzymatic Method</t>
  </si>
  <si>
    <t>Operasi Filtrasi Pada Tekanan Konstan Dan Kecepatan Konstan</t>
  </si>
  <si>
    <t>Prof. Dr. Ir. Bakti Jos, DEA.</t>
  </si>
  <si>
    <t>Dr. Ir. Ratnawati, MT.</t>
  </si>
  <si>
    <t>Pembuatan Edible Film Dari Pati Biji Alpukat Dan Karagenan Dengan Crosslinking Agent</t>
  </si>
  <si>
    <t>Dr. Ir. Ratnawati, MT</t>
  </si>
  <si>
    <t>Kinetika Reaksi Oksidasi Zat Warna Melalui Proses Ozonasi</t>
  </si>
  <si>
    <t>Dr. Ratnawati, MT.</t>
  </si>
  <si>
    <t>Pengembangan Proses Produksi Hidrogen dari Limbah Cair Industri Biodiesel dengan Proses Steam Reforming</t>
  </si>
  <si>
    <t>Dr. Widayat, S.T., M.T.</t>
  </si>
  <si>
    <t>Pengembangan Produksi Biodiesel dengan Umpan Multi Stock dengan Proses Berbantukan Gelombang Ultrasonik dan Katalis Heterogen</t>
  </si>
  <si>
    <t>Pengembangan Proses Produksi Hidrogen Dari Limbah Cair Industri Biodiesel Dengan Proses Steam Reforming</t>
  </si>
  <si>
    <t>Prof. Dr. Widayat, ST., MT</t>
  </si>
  <si>
    <t>Pengembangan Proses Pengolahan Tanaman Jahe Menjadi Produk Makanan Dan Minuman Menuju Proses Zero Waste</t>
  </si>
  <si>
    <t>Prof. Dr. Widayat, S.T., M.T.</t>
  </si>
  <si>
    <t>Pemanfaatan Zeolit Alam Sebagai Adsorben Gas Toksis Di Air Tambak</t>
  </si>
  <si>
    <t>Ir. Didi Dwi Anggoro, M.Eng, Ph.D</t>
  </si>
  <si>
    <t>Pembuatan Glycerol Monolaurate Dari Glycerol Menggunakan Katalis Dealuminasi Zeolite Y</t>
  </si>
  <si>
    <t>Ir. Didi Dwi Anggoro, M.Eng, Ph.D.</t>
  </si>
  <si>
    <t>Optimization Of Glycerolysis Reaction Of Monoglycerides From Crude Palm Oil (CPO) With KF / Ca - Mgo Heterogeneous Catalyst</t>
  </si>
  <si>
    <t>Sintesis Katalis Heterogen Ca/MgO Menggunakan Metode Sol Gel Untuk Pembuatan Monogliserida</t>
  </si>
  <si>
    <t>Optimasi Proses Dealuminasi Modernite Sebagai Katalis Perengkahan Minyak Goreng Bekas Menjadi Biofuel</t>
  </si>
  <si>
    <t>Dr. Ir. Didi Dwi Anggoro, M. Eng</t>
  </si>
  <si>
    <t>Dr. I Nyoman Widiasa, S.T, M.T.</t>
  </si>
  <si>
    <t>Analisis fouling minyak surfaktan pada pemisahan emulsi minyak air dengan membran ultrafitrasi</t>
  </si>
  <si>
    <t>Dr. I Nyoman Widiasa ST MT</t>
  </si>
  <si>
    <t>Pabrik Mini Air Minum Dalam Kemasan Kapasitas 10.000 Liter Per Hari</t>
  </si>
  <si>
    <t>Dr. I Nyoman Widiasa, S.T., M.T.</t>
  </si>
  <si>
    <t>Pemanfaatan Energi Gibbs Bebas Pertemuan Air Sungai dan Air Laut Sebagai Pembangkit Listrik dengan Elektrodialis Terbalik</t>
  </si>
  <si>
    <t>Prof. Dr.rer.nat. Heru Susanto, S.T., M.M., M.T.</t>
  </si>
  <si>
    <t>Integrasi Radiasi Elektromagnetik Gelombang Mikro pada Metode Inversi Fasa untuk Pembuatan Membran Berfluks Tinggi dan Fouling Rendah</t>
  </si>
  <si>
    <t>Prof. Dr.rer.nat.  Heru Susanto, S.T., M.M., M.T.</t>
  </si>
  <si>
    <t>Investigation of Fouling Behavior of Ultrafiltration of Natural Organic Matter in High Saline Water</t>
  </si>
  <si>
    <t>Formulasi, Karakterisasi, Dan Pabrikasi Membran Hollow Fiber Poliethersulfon/Kitosan/Nanopartikel Untuk Aplikasi Hemodialisis</t>
  </si>
  <si>
    <t>Pengolahan Air Tercemar Pestisida Menggunakan Membran Nanofiltrasi: Upaya Penyediaan Air Minum Untuk Meningkatkan Derajat Kesehatan Masyarakat</t>
  </si>
  <si>
    <t>Rancang Bangun Sistem Pengering Bawang Merah Yang Efisien Berbahan Bakar Biomasa Dengan Udara Yang Didehumidikasi Zeolite</t>
  </si>
  <si>
    <t> Dr. Mohammad Djaeni, S.T., M.Eng.</t>
  </si>
  <si>
    <t>Aplication of Foam mat Drying Using Air Dehumidified by Zeolit for Rossele Extract</t>
  </si>
  <si>
    <t>Dr. Mohamad Djaeni, S.T., M.Eng.</t>
  </si>
  <si>
    <t xml:space="preserve">Produksi Nano Partikel Ekstrak Bunga Rosela Sebagai Pewarna Makanan Yang Kaya Antioksidan Menggunakan Spray Dryer Dengan Media Udara Yang Didehumidifikasi Zeolite   </t>
  </si>
  <si>
    <t>Dr. Mohammad Djaeni, S.T., M.Eng.</t>
  </si>
  <si>
    <t>Development Of A Novel Efficient Multistage Onion Drying With Air Dehumidified By Zeolite</t>
  </si>
  <si>
    <t>Prof. Dr. Mohamad Djaeni, ST, M.Eng</t>
  </si>
  <si>
    <t>Prof. Dr. Moh. Djaeni, S.T., M.Eng.</t>
  </si>
  <si>
    <t>Pengembangan Model Kinetika Proses Pengeringan Ekstrak Bunga Rosela Dengan Foam</t>
  </si>
  <si>
    <t>Dr. M. Djaeni, ST, M. Eng</t>
  </si>
  <si>
    <t>Pengembangan Prototipe Reaktor Hibrida Katalitik-Plasma dengan Proses Transesterifikasi untuk Produksi Biodiesel dari Minyak Tumbuhan</t>
  </si>
  <si>
    <t>Dr. Istadi, S.T., M.T.</t>
  </si>
  <si>
    <t>Palm Oil Cracking To Renewable Liquid Fuels Over Plasma-Assisted Catalytic Continuous Reactor To Supply National Energy Demand</t>
  </si>
  <si>
    <t>Prof. Dr. Istadi, S.T., M.T.</t>
  </si>
  <si>
    <t>Kinetika Reaksi Elektrolisis Pada Pembelajaran Praktikum Proses Kimia</t>
  </si>
  <si>
    <t>Dr. Istadi, ST, MT</t>
  </si>
  <si>
    <t>Rekayasa Teknologi Modifikasi Kasava-etil Laktat-UV untuk meningkatkan daya kembang</t>
  </si>
  <si>
    <t>Dr. Siswo Sumardiono, ST, MT</t>
  </si>
  <si>
    <t>Fortifikasi kalsium dalam produksi beras analog dari tepung ubi kayu</t>
  </si>
  <si>
    <t>Dr.nat.tech. Siswo Sumardiono, S.T., M.T.</t>
  </si>
  <si>
    <t>Rekayasa Teknologi Ekstrusi Panas Untuk Produksi Beras Analog Dari Tepung Komposit (Ubi Kayu, Gembili, Jagung Dan Koro Pedang) Sebagai Diversifikasi Pangan Nasional</t>
  </si>
  <si>
    <t>Dr. Siswo Sumardiono, ST., MT.</t>
  </si>
  <si>
    <t>Development Of Sago Starch Oxidation Using Non Residual Ozone To Improve Its Physicochemical Properties</t>
  </si>
  <si>
    <t>Pilot Plant dan Komersialisasi Teknologi Modifikasi Kasava - Asam Laktat - Peroksida untuk Bahan Baku Pangan Nasional</t>
  </si>
  <si>
    <t>Dr. Siswo Sumardiono, S.T, M.T</t>
  </si>
  <si>
    <t>Mini-Plant dan Uji Teknologi Produksi MCS (Modified Cassava Starch) dari Tepung Kassava Dalam Memenuhi Pasokan Bahan Baku Produksi Snack Dalam Negeri Dengan Kualitas Ekspor</t>
  </si>
  <si>
    <t>Dr. rer.nat. Siswo Sumardiono, ST., MT.</t>
  </si>
  <si>
    <t>Modelling and Experimental Studies of Gas-Liquid-Solid Cassava Starch Ozonation</t>
  </si>
  <si>
    <t>Perbaikan Kualitas Tepung Umbi Gadung Dengan Kombinasi Teknik Oksidasi Ramah Lingkungan Dan Fermentasi Dengan Lactobacillus Plantarum Sebagai Upaya Diversifikasi Produk Makanan Lokal</t>
  </si>
  <si>
    <t>Dr. Andri Cahyo Kumoro, S.T., M.T.</t>
  </si>
  <si>
    <t>Development of Efficient Ethanolic Hydrolysis and Hot Extrusion Methods for Glucomannan Extraction from Crude Porang (Amorphophallus oncophyllus) Flour</t>
  </si>
  <si>
    <t>Dr. Andri Cahyo</t>
  </si>
  <si>
    <t>Kinetika Dan Karakteristik Produk Modifikasi Pati Umbi Gadung Secara Termal Dengan Heat Moisture Treatment Dan Ekstrusi</t>
  </si>
  <si>
    <t>Prof. Dr. Andri Cahyo Kumoro, S.T., M.T.</t>
  </si>
  <si>
    <t>Analisis energi pengering unggun fluidisasi dengan immersed heater</t>
  </si>
  <si>
    <t>Dr. Ing. Suherman ST MT</t>
  </si>
  <si>
    <t>Design and Optimization of Energy Efficient Fluidized Bed Dryer For Production High Quality Paddy</t>
  </si>
  <si>
    <t>Dr. Ing. Suherman,S.T., M.T.</t>
  </si>
  <si>
    <t>Pengembangan Pengering Pneumatik Kontinyu Berbahan Bakar Biomass Untuk Produk Pangan Berbentuk Tepung: Perancangan, Scale-Up, Dan Optimasi</t>
  </si>
  <si>
    <t>Dr.-Ing. Suherman, S.T., M.T.</t>
  </si>
  <si>
    <t>Pengembangan Pengering Solar Hybrid Untuk Produksi Rumput Laut Kualitas Tinggi Sebagai Bahan Baku Industri Berbasis Sumber Daya Lokal: Perancangan, Scale-Up, Dan Optimasi</t>
  </si>
  <si>
    <t>Dr. Ing. Suherman, S.T., M.T.</t>
  </si>
  <si>
    <t>Percepatan Pembangunan Ekonomi Pedesaan Jawa Tengah Melalui Implementasi Teknologi Produksi Tapioka Dengan Pengering Solar Hybrid Sebagai Bahan Baku Industri Makanan Dan Minuman Berbasis Sumber Daya Lokal</t>
  </si>
  <si>
    <t>Dr. Ing. Suherman, ST., MT.</t>
  </si>
  <si>
    <t>Percepatan Pembangunan Ekonomi Pedesaan Jawa Tengah Melalui Implementasi Teknologi Produksi Tapioka dengan Pengering Solar Hybrid Sebagai Bahan Baku Industri Makanan dan Minuman Berbasis Sumber Daya Lokal</t>
  </si>
  <si>
    <t>Drying Of Soybean In Fluidized Bed Dryer</t>
  </si>
  <si>
    <t>Dr. Suherman, ST, MT</t>
  </si>
  <si>
    <t>Double Stages Plyethersulfon Membran-Nano Hybrid PES-ZnO anti fouling Pada pengolahan Produced Water sebagai Sarana Penyediaan Air Injeksi dan Air Bersih bagi Masyarakat Sekitar Industri Minyak</t>
  </si>
  <si>
    <t>Dr. Tutuk Djoko Kusworo, ST, M.Eng</t>
  </si>
  <si>
    <t>Pembuatan Dan Karakterisasi Ultra Thin Hybrid Membran Anti Fouling Untuk Pengolahan Air Terproduksi Sebagai Sarana Peningkatan Produksi Minyak Dan Gas Bumi</t>
  </si>
  <si>
    <t>Tutuk Djoko Kusworo, S.T., M.Eng., Ph.D.</t>
  </si>
  <si>
    <t>Pembuatan membran nano hybrid selulosa asetat nano ZnO termodifikasi untuk menngkatkan kualitas minyak daun cengkeh</t>
  </si>
  <si>
    <t>Dr Tutuk Djoko Kusworo ST, M Eng</t>
  </si>
  <si>
    <t>Production Of High Grade Biodiesel From Microalgae As Renewable Fuel Using Combination Of Pyrolysis Reactor And Nano-Hybrid Membrane</t>
  </si>
  <si>
    <t>Modifikasi Permukaan Polyethersulfon Membran Via Ultraviolet-Thermal Annealing Untuk Pengolahan Produced Water Pada Sumur Tua Sebagai Sarana Peningkatan Produksi Migas</t>
  </si>
  <si>
    <t>Dr. Tutuk Djoko K, ST, M. Eng</t>
  </si>
  <si>
    <t>Pekerjaan Studi Pemanfaatan Sludge Oil Pertamina sebagai Bahan Bakar dengan Cara Gasifikasi/ Pirolisa</t>
  </si>
  <si>
    <t>Dr. Tutuk Djoko K., ST, M.Eng.</t>
  </si>
  <si>
    <t>Pemanfaatan Nata De Guava Sebagai Matriks Bioedible Film Diperkuat Microfibrillated Cellulose Bamboo Sebagai Upaya Memperpanjang Masa Simpan Pangan Lokal</t>
  </si>
  <si>
    <t>Dr. Ing-Silviana, S.T., M.T.</t>
  </si>
  <si>
    <t>Potensi bambu sebagai matrik komposit ramah lingkungan berkelanjutan dan sebagai sumber silika nano untuk anoda baterai litium melalui green technology</t>
  </si>
  <si>
    <t>Development Of Glass Coating Film By Utilizing Of Geothermal Silica Scalling Through Chemicals Leaching Purification</t>
  </si>
  <si>
    <t>Dr.Ing. Silviana, S.T., M.T.</t>
  </si>
  <si>
    <t>Pelapis (Coating) Superhidrofobik Berbahan Silika Dari Limbah Padat Geotermal Untuk Menjadikan Biomaterial Durable</t>
  </si>
  <si>
    <t>Development Of High Strength Bio-Film Based On Microfibrillatedcellulose Of Bamboo By Using Epoxidized Waste Cooking Oil As Plasticizer And Reinforced Bacterial Cellulose From Nata De Coco To Prolong Shelf Life Of A Local Food product quality</t>
  </si>
  <si>
    <t>Kemasan Pangan Go Green Berbahan Baku Pati Onggok Tapioka Terasetilasi Berpenguat Microfibrillated Cellulose Bamboo Terasetilasi Berbantukan Kcl Sebagai Dispersing Agent Dan Sari Jeruk Nipis Sebagai Crosslinker</t>
  </si>
  <si>
    <t>The Development of Fly Ash Supported CaO Derived from Mollusk Shells as a Heterogeneous Catalyst in Biodiesel Synthesis</t>
  </si>
  <si>
    <t>Dr. Hadiyanto, M.Sc.</t>
  </si>
  <si>
    <t>Kinetika Produksi Gasbio Hasil Pengolahan Air Limbah Produk Bahan Makanan Berpengawet Secara Anerobik</t>
  </si>
  <si>
    <t>Dr. Hadiyanto, ST., M.Sc.</t>
  </si>
  <si>
    <t>Mini Plant Produksi Antioksidan Phycocyanin Terenkapsulasi Dari Mikroalga Spirulina Plantesis Sebagai Upaya Mendukung Ketahanan Gizi Nasional</t>
  </si>
  <si>
    <t>Prof. Dr. Hadiyanto, S.T., M.Sc.</t>
  </si>
  <si>
    <t>Biorefinery Minyak Dan Protein Dari Mikroalga Dan Limbah Cair Kelapa Sawit Menggunakan Fotokatalis Zno:Ag</t>
  </si>
  <si>
    <t>Produksi Ekstrak Padat Antosianin Dari Bunga Rosella Sebagai Bahan Tambahan Pangan Alami Berfungsi Ganda (Pewarna Dan Penstabil Emulsi)</t>
  </si>
  <si>
    <t>Nita Aryanti, ST., MT., Ph.D.</t>
  </si>
  <si>
    <t>Evaluation Of Micellar Enhanced Ultrafiltration Membrane (Meuf) For Removing Reactive Dye</t>
  </si>
  <si>
    <t>Nita Aryanti, S.T.,M.T., Ph.D.</t>
  </si>
  <si>
    <t>Functionalized Pvdf Nanocomposite Ultrafiltration Membrane With Nanoparticles Additive (Tio2/Sio2-Licl)</t>
  </si>
  <si>
    <t>Nita Aryanti, S.T., M.T., Ph.D.</t>
  </si>
  <si>
    <t>Potential Of Plant-Derived Biosurfactant In Micellar-Enhanced Ultrafiltration Membrane For Reactive Dyes Removal</t>
  </si>
  <si>
    <t>Enhanced Gas Separation Performance of Nano-Hybrid Membrane using Combination of Ultraviolet-Cross-Linking to Produce Anti-Plastization Membrane for Biomethane Production</t>
  </si>
  <si>
    <t>Kinetika Hidrolisa Parsial Pati Secara Enzimatik Menggunakan a-amilase Sebagai Upaya Pemurnian Bahan Aditif Glukomanan dari Umbi Porang(Amorphophallus onchophillus)Lokal</t>
  </si>
  <si>
    <t>Dyah Hesti Wardhani, S.T., M.T., Ph.D.</t>
  </si>
  <si>
    <t>Characteristics and Performance of pH-Sensitive Modified Glucomannan Hydrogel as an Excipient for Vitamin C Controlled Release</t>
  </si>
  <si>
    <t>Dyah Hesti WArdhani, ST., MT., Ph.D.</t>
  </si>
  <si>
    <t>Strategi Implementasi Database Online Penelitian, Publikasi Dan Pengabdian Masyarakat Terintegrasi Di Jurusan Teknik Kimia</t>
  </si>
  <si>
    <t>Dyah Hesti Wardhani, ST., MT.</t>
  </si>
  <si>
    <t>Produksi Suplemen Sprinkled Zat Besi Yang Terstimulasi Ph Berbasis Matrik Kombinasi Glukomanan Dan Alginat Sebagai Usaha Perbaikan Status Gizi Menggunakan Bahan Lokal</t>
  </si>
  <si>
    <t>Dyah Hesti Wardhani, ST., MT., Ph.D.</t>
  </si>
  <si>
    <t>Komparasi jenis coagulant agent pada pembuatan keju tanpa pemeraman (Unripened Cheese)</t>
  </si>
  <si>
    <t>Dyah Hesti Wardhani ST, MT, PhD</t>
  </si>
  <si>
    <t>Evaluasi Suplemen Zat Besi Terenkapsulasi Menggunakan Matrik Glukomanan-Alginat Dengan Pengering Spray Dryer Sebagai Usaha Memperbaiki Kekurangan Gizi Masyarakat Berbasis Bahan Lokal</t>
  </si>
  <si>
    <t>Aspek yang Diukur</t>
  </si>
  <si>
    <t>Tingkat Kepuasan Mahasiswa
(%)</t>
  </si>
  <si>
    <t>Rencana Tindak Lanjut oleh UPPS/PS</t>
  </si>
  <si>
    <t>Sangat Baik</t>
  </si>
  <si>
    <t>Cukup</t>
  </si>
  <si>
    <t>Kurang</t>
  </si>
  <si>
    <r>
      <rPr>
        <sz val="10"/>
        <color theme="1"/>
        <rFont val="Calibri"/>
        <family val="2"/>
        <charset val="0"/>
        <scheme val="minor"/>
      </rPr>
      <t>Keandalan (</t>
    </r>
    <r>
      <rPr>
        <i/>
        <sz val="10"/>
        <color indexed="8"/>
        <rFont val="Calibri"/>
        <family val="2"/>
        <charset val="0"/>
      </rPr>
      <t>reliability</t>
    </r>
    <r>
      <rPr>
        <sz val="10"/>
        <color theme="1"/>
        <rFont val="Calibri"/>
        <family val="2"/>
        <charset val="0"/>
        <scheme val="minor"/>
      </rPr>
      <t>): kemampuan dosen, tenaga kependidikan, dan pengelola dalam memberikan pelayanan.</t>
    </r>
  </si>
  <si>
    <r>
      <rPr>
        <sz val="10"/>
        <color theme="1"/>
        <rFont val="Calibri"/>
        <family val="2"/>
        <charset val="0"/>
        <scheme val="minor"/>
      </rPr>
      <t>Daya tanggap (</t>
    </r>
    <r>
      <rPr>
        <i/>
        <sz val="10"/>
        <color indexed="8"/>
        <rFont val="Calibri"/>
        <family val="2"/>
        <charset val="0"/>
      </rPr>
      <t>responsiveness</t>
    </r>
    <r>
      <rPr>
        <sz val="10"/>
        <color theme="1"/>
        <rFont val="Calibri"/>
        <family val="2"/>
        <charset val="0"/>
        <scheme val="minor"/>
      </rPr>
      <t>): kemauan dari dosen, tenaga kependidikan, dan pengelola dalam membantu mahasiswa dan memberikan jasa dengan cepat.</t>
    </r>
  </si>
  <si>
    <r>
      <rPr>
        <sz val="10"/>
        <color theme="1"/>
        <rFont val="Calibri"/>
        <family val="2"/>
        <charset val="0"/>
        <scheme val="minor"/>
      </rPr>
      <t>Kepastian (</t>
    </r>
    <r>
      <rPr>
        <i/>
        <sz val="10"/>
        <color indexed="8"/>
        <rFont val="Calibri"/>
        <family val="2"/>
        <charset val="0"/>
      </rPr>
      <t>assurance</t>
    </r>
    <r>
      <rPr>
        <sz val="10"/>
        <color theme="1"/>
        <rFont val="Calibri"/>
        <family val="2"/>
        <charset val="0"/>
        <scheme val="minor"/>
      </rPr>
      <t>): kemampuan dosen, tenaga kependidikan, dan pengelola untuk memberi keyakinan kepada mahasiswa bahwa pelayanan yang diberikan telah sesuai dengan ketentuan.</t>
    </r>
  </si>
  <si>
    <r>
      <rPr>
        <sz val="10"/>
        <color theme="1"/>
        <rFont val="Calibri"/>
        <family val="2"/>
        <charset val="0"/>
        <scheme val="minor"/>
      </rPr>
      <t>Empati (</t>
    </r>
    <r>
      <rPr>
        <i/>
        <sz val="10"/>
        <color indexed="8"/>
        <rFont val="Calibri"/>
        <family val="2"/>
        <charset val="0"/>
      </rPr>
      <t>empathy</t>
    </r>
    <r>
      <rPr>
        <sz val="10"/>
        <color theme="1"/>
        <rFont val="Calibri"/>
        <family val="2"/>
        <charset val="0"/>
        <scheme val="minor"/>
      </rPr>
      <t>): kesediaan/kepedulian dosen, tenaga kependidikan, dan pengelola untuk memberi perhatian kepada mahasiswa.</t>
    </r>
  </si>
  <si>
    <r>
      <rPr>
        <i/>
        <sz val="10"/>
        <color indexed="8"/>
        <rFont val="Calibri"/>
        <family val="2"/>
        <charset val="0"/>
      </rPr>
      <t>Tangible</t>
    </r>
    <r>
      <rPr>
        <sz val="10"/>
        <color theme="1"/>
        <rFont val="Calibri"/>
        <family val="2"/>
        <charset val="0"/>
        <scheme val="minor"/>
      </rPr>
      <t>: penilaian mahasiswa terhadap kecukupan, aksesibitas, kualitas sarana dan prasarana.</t>
    </r>
  </si>
  <si>
    <t>rata2</t>
  </si>
  <si>
    <t>puas</t>
  </si>
  <si>
    <t>tidak puas</t>
  </si>
  <si>
    <t>Diisi oleh pengusul dari Program Studi pada program Sarjana/Sarjana Terapan/Magister/Magister Terapan/ Doktor/ Doktor Terapan.</t>
  </si>
  <si>
    <t>Tema Penelitian sesuai Roadmap</t>
  </si>
  <si>
    <t>Nama Mahasiswa</t>
  </si>
  <si>
    <t>Judul Kegiatan</t>
  </si>
  <si>
    <t>Hapsoro Aruno Aji</t>
  </si>
  <si>
    <t>Sayyidah</t>
  </si>
  <si>
    <t>Asfarina Zumala</t>
  </si>
  <si>
    <t>Hanif Ardiansyah</t>
  </si>
  <si>
    <t>Huda Rosada</t>
  </si>
  <si>
    <t>Velantika</t>
  </si>
  <si>
    <t>Siti Maftukhah</t>
  </si>
  <si>
    <t>Arianti Nuur Annisa</t>
  </si>
  <si>
    <t>Mahmed Vincent AAFF</t>
  </si>
  <si>
    <t>Herawati Oktavianty</t>
  </si>
  <si>
    <t>Riko Rikardo Putra</t>
  </si>
  <si>
    <t>Linda Aliffia Yoshi</t>
  </si>
  <si>
    <t>Retno Dwi Jayanti</t>
  </si>
  <si>
    <t>Meike Fitrianingtyas</t>
  </si>
  <si>
    <t>Hadiono Soegeng R</t>
  </si>
  <si>
    <t>Meilya Suzan Triyastuti</t>
  </si>
  <si>
    <t>Febiani Dwi Utari</t>
  </si>
  <si>
    <t>Fauzan Irfandi</t>
  </si>
  <si>
    <t>Rizki Bintari</t>
  </si>
  <si>
    <t>Tunjung Hayu Adhi Y.</t>
  </si>
  <si>
    <t xml:space="preserve"> Marissa Widiyanti</t>
  </si>
  <si>
    <t>Mutia Amyranti</t>
  </si>
  <si>
    <t>Nur Hidayati</t>
  </si>
  <si>
    <t>Sufrotun Khasanah</t>
  </si>
  <si>
    <t>Muhammad Fahmi H.</t>
  </si>
  <si>
    <t>Dani Puji Utomo</t>
  </si>
  <si>
    <t>Puji Rahayu</t>
  </si>
  <si>
    <t>Jati Bayu W.</t>
  </si>
  <si>
    <t>Nais Pinta A.</t>
  </si>
  <si>
    <t>Aininu Nafiunisa</t>
  </si>
  <si>
    <t>Fatoni Nugroho</t>
  </si>
  <si>
    <t>Heri Cahyono</t>
  </si>
  <si>
    <t>Diisi oleh pengusul dari Program Studi pada program Magister/Magister Terapan/ Doktor/ Doktor Terapan</t>
  </si>
  <si>
    <t>Judul Tesis/Disertasi</t>
  </si>
  <si>
    <r>
      <t xml:space="preserve">Karakteristik Fisikokimia Tepung Biji Durian Dengan Proses Fermentasi Menggunakan Bakteri </t>
    </r>
    <r>
      <rPr>
        <i/>
        <sz val="10"/>
        <color theme="1"/>
        <rFont val="Calibri"/>
        <charset val="134"/>
        <scheme val="minor"/>
      </rPr>
      <t>Lactobacillus Plantarum</t>
    </r>
    <r>
      <rPr>
        <sz val="10"/>
        <color theme="1"/>
        <rFont val="Calibri"/>
        <charset val="134"/>
        <scheme val="minor"/>
      </rPr>
      <t xml:space="preserve"> Sebagai Alternatif Pengganti Tepung Terigu</t>
    </r>
  </si>
  <si>
    <t>Pembuatan surfaktan sodium ligno sulfonat pada aplikasi metode enhanced oil recovery</t>
  </si>
  <si>
    <r>
      <t>Delignifikasi Limbah Gergaji Kayu Jati (</t>
    </r>
    <r>
      <rPr>
        <i/>
        <sz val="10"/>
        <color theme="1"/>
        <rFont val="Calibri"/>
        <charset val="134"/>
        <scheme val="minor"/>
      </rPr>
      <t>Tectona grandis</t>
    </r>
    <r>
      <rPr>
        <sz val="10"/>
        <color theme="1"/>
        <rFont val="Calibri"/>
        <charset val="134"/>
        <scheme val="minor"/>
      </rPr>
      <t>) Menggunakan NAOH Sebagai Bahan Baku Produksi Biogas</t>
    </r>
  </si>
  <si>
    <r>
      <t xml:space="preserve">Pretreatment </t>
    </r>
    <r>
      <rPr>
        <sz val="10"/>
        <color theme="1"/>
        <rFont val="Calibri"/>
        <charset val="134"/>
        <scheme val="minor"/>
      </rPr>
      <t>Ultrasonik Pada Produksi Biogas Dari Limbah Gergaji Kayu Mahoni (Swietenia Mahagoni) Dengan Metode Solid-State Anaerobic Digestion : Pengaruh Waktu Dan Suhu Pretreatment</t>
    </r>
  </si>
  <si>
    <r>
      <t xml:space="preserve">Anaerobic Co-Digestion </t>
    </r>
    <r>
      <rPr>
        <sz val="10"/>
        <color theme="1"/>
        <rFont val="Calibri"/>
        <charset val="134"/>
        <scheme val="minor"/>
      </rPr>
      <t>Dari Kotoran Sapi, Tandan Kosong Kelapa Sawit Dan Limbah Cair Kelapa Sawit Untuk Meningkatkan Produksi Biogas</t>
    </r>
  </si>
  <si>
    <t>Degdradasi Limbah Tekstil Zat Warna Indigosol Blue Dengan Proses Elektro Fenton</t>
  </si>
  <si>
    <r>
      <t xml:space="preserve">Produksi Enzim Selulase Dari Limbah Pertanian Menggunakan Metode Fermentasi Padat dan </t>
    </r>
    <r>
      <rPr>
        <i/>
        <sz val="10"/>
        <color theme="1"/>
        <rFont val="Calibri"/>
        <charset val="134"/>
        <scheme val="minor"/>
      </rPr>
      <t>Fungi Aspergillus</t>
    </r>
    <r>
      <rPr>
        <sz val="10"/>
        <color theme="1"/>
        <rFont val="Calibri"/>
        <charset val="134"/>
        <scheme val="minor"/>
      </rPr>
      <t xml:space="preserve"> </t>
    </r>
    <r>
      <rPr>
        <i/>
        <sz val="10"/>
        <color theme="1"/>
        <rFont val="Calibri"/>
        <charset val="134"/>
        <scheme val="minor"/>
      </rPr>
      <t>Niger</t>
    </r>
    <r>
      <rPr>
        <sz val="10"/>
        <color theme="1"/>
        <rFont val="Calibri"/>
        <charset val="134"/>
        <scheme val="minor"/>
      </rPr>
      <t xml:space="preserve"> ITBCC L74</t>
    </r>
  </si>
  <si>
    <t>Sintesis Katalis ZSM-5 Dan Uji Kinerja Pada Produksi Hidrogen Dari Gliserol Menggunakan Proses Steam Reforming</t>
  </si>
  <si>
    <t>Preparasi dan Karakterisasi KF/CaO-MgO Menggunakan Metode Impregnasi Sebagai Katalis Transesterifikasi Gliserol Menjadi Monogliserida</t>
  </si>
  <si>
    <t>Optimasi Dan Kinetik Reaksi Pembentukan Monogliserida Dari Gliserol Dan Minyak Goreng Menggunakan Katalis KF/Cao-MgO</t>
  </si>
  <si>
    <t>Studi Tekno Ekonomi Desalinasi Air Payau Dan Air Laut Skala Kecil Dengan Sistem Reverse Osmosis</t>
  </si>
  <si>
    <t>Studi Fouling Dan Cleaning Membran Reverse Osmosis Tekanan Rendah Untuk Aplikasi Daur Ulang Air Limbah Domestik</t>
  </si>
  <si>
    <t>The Effect of Feed Characteristics On Power Generation of Reverse Electrodialysis</t>
  </si>
  <si>
    <t>Pengaruh Penambahan Foam Terhadap Karakteristik Produk Pada Pengeringan Ekstrak Bunga Rosela</t>
  </si>
  <si>
    <t>Evaluasi Laju Difusivitas Air Pada Proses Pengeringan Ekstrak Bunga Rosela Dengan Metode Gelembung</t>
  </si>
  <si>
    <t>Pengaruh Suhu Terhadap Konstanta Difusivitas Air Pada Pengeringan Gabah</t>
  </si>
  <si>
    <t>Pengeringan Ekstrak Bunga Rosela Sebagai Pewarna Makanan Alami Dengan Media Udara Yang Didehumidifikasi Zeolit</t>
  </si>
  <si>
    <t>Modifikasi Tepung Sagu Menggunakan Asam Laktat dan Sinar UV Untuk Memperbaiki Sifat Fisikokimia dan Reologi</t>
  </si>
  <si>
    <t>Pemurnian Glukomanan Dari Tepung Umbi Porang Kuning (Amorphophallus onchophyllus) Dengan Teknik Hidrolisis Menggunakan Katalis Asam Klorida</t>
  </si>
  <si>
    <t>Modifikasi Tepung Umbi Gadung Secara Biologi Menggunakan Kapang Mucor recemosus Dan Bakteri Lactobacillus plantarum Dan Karakterisasi Fisikokimia Produknya</t>
  </si>
  <si>
    <t>Pencegahan Pencoklatan Pada Pembuatan Tepung Umbi Porang (Amorphophallus oncophillus) Dengan Anti-Browning Agent</t>
  </si>
  <si>
    <t>Evaluasi Kinerja Pengering Pneumatik Untuk Tepung Tapioka dan Tepung Aren</t>
  </si>
  <si>
    <t>Evaluasi Kinerja Dan Uji Kualitas Pengeringan Rumput Laut (Eucheuma cottonii) Menggunakan Pengering Surya Hibrid Gas LPG</t>
  </si>
  <si>
    <t>Pembuatan Hybrid Komposit Membran Polieter-Eter Kenton Tersulfonasi (sPEEK) – Siklodekstrin-Silika Untuk Peningkatan Kinerja Ionik Membran Pada Aplikasi Direct Methanol Fuel Cell (DMFC)</t>
  </si>
  <si>
    <t>Pembuatan Dan Karakterisasi Membran Hybrid Selulosa Asetat-Nano TiO2 Untuk Meningkatkan Kualitas Produk Minyak Daun Cengkeh</t>
  </si>
  <si>
    <t>Microfirillated cellulose Bambu Sebagai Penguat Bioplastik Pati Sagu Dengan Penambahan Dispersing Agent Potassium chloride</t>
  </si>
  <si>
    <t>Pengambilan Silikon Dari Daun Bambu Petung (Dendrocalamus Asper) Sebagai Bahan Baku Pembuatan Anoda Baterai Lithium</t>
  </si>
  <si>
    <t>Ekstraksi Lipid Dan Protein Dari Mikroalga Spirulina platensis Dengan Metode Osmotic Shock Berbantukan Ultrasonik</t>
  </si>
  <si>
    <t>Extraction and Characterization of Saponin from Sapindus rarak DC. As Plant-Derived Surfactant in Micellar-Enhanced Ultrafiltration Process</t>
  </si>
  <si>
    <t>Enkapsulasi Vitamin C Menggunakan Glukomanan Terdeasetilasi Beserta Kajian Kinetika Pelepasannya</t>
  </si>
  <si>
    <t>Hidrolisis Glukomanan Secara Enzimatik Dan Penggunaannya Sebagai Enkapsulan Zat Besi Dengan Spray Drying</t>
  </si>
  <si>
    <t>Diisi oleh pengusul dari Program Studi pada program Diploma Tiga/Sarjana/Sarjana Terapan.</t>
  </si>
  <si>
    <t>Tema PkM sesuai Roadmap</t>
  </si>
  <si>
    <t>Tahun Lulus</t>
  </si>
  <si>
    <t>Jumlah Lulusan</t>
  </si>
  <si>
    <t>Indeks Prestasi Kumulatif</t>
  </si>
  <si>
    <t>Min.</t>
  </si>
  <si>
    <t>Maks</t>
  </si>
  <si>
    <t>Nama Kegiatan</t>
  </si>
  <si>
    <t>Waktu Perolehan (YYYY)</t>
  </si>
  <si>
    <t>Prestasi yang Dicapai</t>
  </si>
  <si>
    <t>Lokal/ Wilayah</t>
  </si>
  <si>
    <t>Nasio-nal</t>
  </si>
  <si>
    <t>International Conference on Chemical Process and Product Engineering (ICCPPE 2016);  Noormans Hotel Jl. Teuku Umar Semarang</t>
  </si>
  <si>
    <t>14-15 September 2016;</t>
  </si>
  <si>
    <t>24th Regional Symposium on Chemical Engineering, RSCE 2017; Patra Hotel and ConventionSemarang</t>
  </si>
  <si>
    <t>15 - 16 November 2017</t>
  </si>
  <si>
    <t>15 presenter</t>
  </si>
  <si>
    <t>Seminar Nasional Teknik Kimia (SNTK) UNNES; Universitas Negeri Semarang (UNNES) UNNES Kampus Sekaran, Gunungpati, Semarang</t>
  </si>
  <si>
    <t>1 presenter</t>
  </si>
  <si>
    <t>Membrane Science Technology 2017; Patra Hotel and Convention Semarang</t>
  </si>
  <si>
    <t>3 presenter</t>
  </si>
  <si>
    <t xml:space="preserve">2nd International Conference of Chemical and Material Engineering: Green Technology for Sustainable Chemical Products and Processes, ICCME 2015; Semarang; Indonesia; </t>
  </si>
  <si>
    <t>11 presenter</t>
  </si>
  <si>
    <t xml:space="preserve">Conference on Fundamental and Applied Science for Advanced Technology, ConFAST 2016; Hotel Melia Purosani Yogyakarta; Indonesia; </t>
  </si>
  <si>
    <t>25-26 Januari 2016</t>
  </si>
  <si>
    <t>2 presenter</t>
  </si>
  <si>
    <t>International Conference on Chemistry, Chemical Process and Engineering, IC3PE 2017</t>
  </si>
  <si>
    <t xml:space="preserve">2nd International Symposium on Food and Agro-Biodiversity, ISFA 2017; Grand Candi Hotel Semarang; Indonesia; </t>
  </si>
  <si>
    <t>26 - 27 September 2017</t>
  </si>
  <si>
    <t>6 presenter</t>
  </si>
  <si>
    <t xml:space="preserve">International Joint Conference on Advanced Engineering and Technology, IJCAET 2017 and International Symposium on Advanced Mechanical and Power Engineering, ISAMPE 2017; Bali; Indonesia; </t>
  </si>
  <si>
    <t>24- 26 August 2017</t>
  </si>
  <si>
    <t>4 presenter</t>
  </si>
  <si>
    <t xml:space="preserve">International Conference on Advanced Materials Sciences and Technology, ICAMST 2017; Grand Clarion Hotel and Convention Centre Makassar; Indonesia; </t>
  </si>
  <si>
    <t>19 - 20 September 2017</t>
  </si>
  <si>
    <t xml:space="preserve">4th International Conference on Engineering, Technology, and Industrial Application: Human-Dedicated Sustainable Product and Process Design: Materials, Resources, and Energy, ICETIA 2017; Alila HotelSurakarta, Central Java; Indonesia; </t>
  </si>
  <si>
    <t>13 - 14 December 2017</t>
  </si>
  <si>
    <t>Diisi oleh pengusul dari Program Studi pada program Diploma Tiga/Sarjana/Sarjana Terapan</t>
  </si>
  <si>
    <t xml:space="preserve">Tabel 8.c Masa Studi Lulusan </t>
  </si>
  <si>
    <t>Diisi oleh pengusul dari Program Studi pada Program Diploma Tiga</t>
  </si>
  <si>
    <t>Tahun Masuk</t>
  </si>
  <si>
    <t>Jumlah Mahasiswa  Diterima</t>
  </si>
  <si>
    <t>Jumlah Mahasiswa yang lulus pada</t>
  </si>
  <si>
    <t xml:space="preserve">Jumlah Lulusan s.d. akhir TS </t>
  </si>
  <si>
    <t>Rata-rata Masa Studi</t>
  </si>
  <si>
    <t>akhir TS-4</t>
  </si>
  <si>
    <t>akhir TS-3</t>
  </si>
  <si>
    <t>akhir TS-2</t>
  </si>
  <si>
    <t>akhir TS-1</t>
  </si>
  <si>
    <t>Akhir TS</t>
  </si>
  <si>
    <t>Diisi oleh pengusul dari Program Studi pada Program Sarjana/Sarjana Terapan</t>
  </si>
  <si>
    <t>Jumlah Lulusan s.d. akhir TS</t>
  </si>
  <si>
    <t>Akhir TS-6</t>
  </si>
  <si>
    <t>Akhir TS-5</t>
  </si>
  <si>
    <t>Akhir TS-4</t>
  </si>
  <si>
    <t>Akhir TS-3</t>
  </si>
  <si>
    <t>Akhir TS-2</t>
  </si>
  <si>
    <t>Akhir TS-1</t>
  </si>
  <si>
    <t>TS-6</t>
  </si>
  <si>
    <t>TS-5</t>
  </si>
  <si>
    <t>Diisi oleh pengusul dari Program Studi pada Program Magister/Magister Terapan</t>
  </si>
  <si>
    <t>Jumlah Lulusan s.d. Akhir TS</t>
  </si>
  <si>
    <t>Diisi oleh pengusul dari Program Studi pada Program Doktor/Doktor Terapan</t>
  </si>
  <si>
    <t>Jumlah Lulusan yang Terlacak</t>
  </si>
  <si>
    <t>Jumlah Lulusan yang Dipesan Sebelum Lulus</t>
  </si>
  <si>
    <t xml:space="preserve">Jumlah lulusan dengan waktu tunggu mendapatkan pekerjaan </t>
  </si>
  <si>
    <t>WT &lt; 3 bulan</t>
  </si>
  <si>
    <r>
      <rPr>
        <b/>
        <sz val="10"/>
        <color theme="1"/>
        <rFont val="Calibri"/>
        <family val="2"/>
        <charset val="0"/>
        <scheme val="minor"/>
      </rPr>
      <t xml:space="preserve">3 </t>
    </r>
    <r>
      <rPr>
        <b/>
        <sz val="10"/>
        <color indexed="8"/>
        <rFont val="Calibri"/>
        <family val="2"/>
        <charset val="0"/>
      </rPr>
      <t>≤ WT ≤ 6 bulan</t>
    </r>
  </si>
  <si>
    <t>WT &gt; 6 bulan</t>
  </si>
  <si>
    <t>Diisi oleh pengusul dari Program Studi pada Program Sarjana</t>
  </si>
  <si>
    <t>WT &lt; 6 bulan</t>
  </si>
  <si>
    <r>
      <rPr>
        <b/>
        <sz val="10"/>
        <color theme="1"/>
        <rFont val="Calibri"/>
        <family val="2"/>
        <charset val="0"/>
        <scheme val="minor"/>
      </rPr>
      <t xml:space="preserve">6 </t>
    </r>
    <r>
      <rPr>
        <b/>
        <sz val="10"/>
        <color indexed="8"/>
        <rFont val="Calibri"/>
        <family val="2"/>
        <charset val="0"/>
      </rPr>
      <t>≤ WT ≤ 18 bulan</t>
    </r>
  </si>
  <si>
    <t>WT &gt; 18 bulan</t>
  </si>
  <si>
    <t>Diisi oleh pengusul dari Program Studi pada Program Sarjana Terapan</t>
  </si>
  <si>
    <t>Diisi oleh pengusul dari Program Studi pada program Diploma Tiga/Sarjana/Sarjana Terapan/Magister/Magister Terapan</t>
  </si>
  <si>
    <t>Jumlah lulusan dengan tingkat keseuaian bidang kerja</t>
  </si>
  <si>
    <t>Rendah</t>
  </si>
  <si>
    <t>Sedang</t>
  </si>
  <si>
    <t>Tinggi</t>
  </si>
  <si>
    <t>Jumlah Lulusan yang Telah Bekerja/ Berwirausaha</t>
  </si>
  <si>
    <t>Jumlah Lulusan yang Bekerja Berdasarkan Tingkat/Ukuran Tempat Kerja/Berwirausaha</t>
  </si>
  <si>
    <t>Lokal/ Wilayah/ Berwirausaha tidak Berbadan Hukum</t>
  </si>
  <si>
    <t>Nasional/ Berwirausaha Berbadan Hukum</t>
  </si>
  <si>
    <t>Multinasiona/ Internasional</t>
  </si>
  <si>
    <t>Tabel Referensi untuk Tabel 8.e.2) Kepuasan Pengguna Lulusan</t>
  </si>
  <si>
    <t>Jumlah Tanggapan Kepuasan Pengguna yang Terlacak</t>
  </si>
  <si>
    <t>Jenis Kemampuan</t>
  </si>
  <si>
    <t>Tingkat Kepuasan Pengguna
(%)</t>
  </si>
  <si>
    <t>Etika</t>
  </si>
  <si>
    <t>Keahlian pada bidang ilmu (kompetensi utama)</t>
  </si>
  <si>
    <t>Kemampuan berbahasa asing</t>
  </si>
  <si>
    <t>Penggunaan teknologi informasi</t>
  </si>
  <si>
    <t>Kemampuan berkomunikasi</t>
  </si>
  <si>
    <t>Kerjasama</t>
  </si>
  <si>
    <t>Pengembangan diri</t>
  </si>
  <si>
    <t>Diisi oleh pengusul dari Program Studi pada program Magister/Magister Terapan/Doktor/Doktor Terapan</t>
  </si>
  <si>
    <t>Preliminary study of development surfactant sodium ligno sulfonate (SLS) from waste biomass in the application of enhanced oil recovery (EOR) yield increase in production for crude oil Indonesia (Advanced Science Letters, Volume 23, Issue 6, halaman 5803-5805, ISSN: 19366612, DOI:10.1166/asl.2017.8837)</t>
  </si>
  <si>
    <t>Modelling Sulfonation Kinetics on the Sodium Lignosulphonate Synthesis from Black Liquor (MATEC Web of Conferences, Volume 156, 14 March 2018, Article number 03041, 24th Regional Symposium on Chemical Engineering, RSCE 2017; Patra Hotel and ConventionSemarang; Indonesia; 15 November 2017 through 16 November 2017; Code 135293, DOI: 10.1051/matecconf/201815603041)</t>
  </si>
  <si>
    <t>Synthesis Study of Surfactants Sodium Ligno Sulphonate (SLS) from Biomass Waste Using Fourier Transform Infra Red (FTIR) (MATEC Web of Conferences, Volume 156, 14 March 2018, Article number 03030, 24th Regional Symposium on Chemical Engineering, RSCE 2017; Patra Hotel and ConventionSemarang; Indonesia; 15 November 2017 through 16 November 2017; Code 135293, DOI: 10.1051/matecconf/201815603030)</t>
  </si>
  <si>
    <t>Effect of C/N Ratio and pH on biogas production from industrial cassava starch wastewater through anaerobic process (Advanced Science Letters, Volume 23, Issue 6, 2017, Pages 5810-5814, ISSN: 19366612,  DOI: 10.1166/asl.2017.8839)</t>
  </si>
  <si>
    <t>Ratri Rahmawati</t>
  </si>
  <si>
    <t>Hydrolysis of chitosan using cellulase enzyme with addition of polyethylene glycol (Advanced Science Letters, Volume 23, Issue 6, halaman 5675-5677, ISSN: 19366612, DOI:10.1166/asl.2017.8799)</t>
  </si>
  <si>
    <t>Andhika Cahaya Titisan Sukma</t>
  </si>
  <si>
    <t>Kinetic of biomass growth and protein formation on rice bran fermentation using Rhizopus oryzae (MATEC Web of Conferences, Volume 156, 14 March 2018, Article number 01023, 24th Regional Symposium on Chemical Engineering, RSCE 2017; Patra Hotel and ConventionSemarang; Indonesia; 15 November 2017 through 16 November 2017; Code 135293, DOI: 10.1051/matecconf/201815601023)</t>
  </si>
  <si>
    <t>Kajian Karakteristik Beras Analog Berbahan Dasar Tepung dan Pati Ubi Ungu (Ipomea batatas) (Jurnal Aplikasi Teknologi Pangan, Volume 6 2016, Issue 1, halaman 23-30, ISSN: 2460-5921, DOI: 10.17728/jatp.210)</t>
  </si>
  <si>
    <t>Peningkatan Efisiensi Pada Produksi Sambal Melalui SCale-up Alat Penggilingan Bahan Baku (Abdimas Unwahas, vol 2 (2))</t>
  </si>
  <si>
    <t>The Effect of alcohol on bead performance of encapsulated iron using deacetylated Glucomannan (MATEC Web of ConferencesVolume 156, 14 March 2018, Article number 0100524th Regional Symposium on Chemical Engineering, RSCE 2017; Patra Hotel and ConventionSemarang; Indonesia; 15 November 2017 through 16 November 2017; Code 135293)</t>
  </si>
  <si>
    <t>Characteristics of Demineralized Gelatin From Lizardfish (Saurida Spp.) Scales Using Naoh-nacl Solution Jurnal Bahan Alam Terbarukan 6 (2), 132-142; 2017</t>
  </si>
  <si>
    <t>KOMPARASI KARAKTERISTIK TEKSTURAL BAKSO BERSUBSTITUSI TEPUNG PORANG DENGAN BAKSO KOMERSIAL UKM SEHATI Prosiding SNST Fakultas Teknik 1 (1) ; 2017</t>
  </si>
  <si>
    <t>Performance of Deacetyled Glucomannan as Iron Encapsulation Excipient; MATEC Web of Conferences 156, 01021 ; Tahun 2018</t>
  </si>
  <si>
    <t>Effect of Coagulants in Curd forming in Cheese Making; Jurnal Rekayasa Kimia &amp; Lingkungan 13 (2), 209-216 ; Tahun 2018</t>
  </si>
  <si>
    <t>Physicochemical Properties of Glucomannan-Alginate as Vitamin C Excipient; Evergreen; Tahun 5(2), pp. 6-10; 2018</t>
  </si>
  <si>
    <t>Enzymatic purification of glucomannan from Amorphophallus oncophyllus using Α-Amylase; Bioscience Journal 35(1), pp. 277-288 Tahun 2019</t>
  </si>
  <si>
    <t>Uniformity of fe concentration: An effort to enhance fortification efficiency using mixing and agitation process; 2017; Advanced Science Letters; 23(6), pp. 5786-5788</t>
  </si>
  <si>
    <t>The textile waste degradation of indigosol blue dye by fention electrical process (Advanced Science Letters, Volume 23, Issue 3, halaman 2234-2242, ISSN: 19366612, DOI:10.1166/asl.2017.8714)</t>
  </si>
  <si>
    <t>Asfarina Zumalla</t>
  </si>
  <si>
    <t>Utilization of Delignified Sawdust as Raw Material of Biogas Production (MATEC Web of Conferences, Volume 156, 14 March 2018, Article number 03054, 24th Regional Symposium on Chemical Engineering, RSCE 2017; Patra Hotel and ConventionSemarang; Indonesia; 15 November 2017 through 16 November 2017; Code 135293, DOI: 10.1051/matecconf/201815603054)</t>
  </si>
  <si>
    <t>Alif Nurul Azizah</t>
  </si>
  <si>
    <t>Physicochemical properties of acetylated glucomannan of Amorphophallus onchophillus as excipient of drug controlled release (AIP Conference Proceedings, Volume 1746, 17 June 2016, Article number 0200392016 Conference on Fundamental and Applied Science for Advanced Technology, ConFAST 2016; Hotel Melia Purosani Yogyakarta; Indonesia; 25-26 January 2016; Code 122314, DOI: 10.1063/1.4953964)</t>
  </si>
  <si>
    <t>Advanced Oxidation Processes (AOPs) for Refinery Wastewater Treatment Contains High Phenol Concentration (MATEC Web of Conferences, Volume 156, 14 March 2018, Article number 03012, 24th Regional Symposium on Chemical Engineering, RSCE 2017; Patra Hotel and Convention, Semarang; Indonesia; 15 November 2017 through 16 November 2017; Code 135293, DOI: 10.1051/matecconf/201815603012)</t>
  </si>
  <si>
    <t>Cellulase enzyme production from rice straw using solid state fermentation and fungi Aspergillus Niger ITBCC L74 (MATEC Web of ConferencesVolume 156, 14 March 2018, Article number 0101024th Regional Symposium on Chemical Engineering, RSCE 2017; Patra Hotel and ConventionSemarang; Indonesia; 15 November 2017 through 16 November 2017; Code 135293)</t>
  </si>
  <si>
    <t>Ajeng Yulianti Dwi Lestari</t>
  </si>
  <si>
    <t>Modified starch of amorphophalluscampanulatus as a novel adsorbent for wateradsorption (Reaktor, volume 16, issue 1, halaman 9-22, DOI: 10.14710/reaktor.16.1.9-22 , ISSN: 2407-5973 )</t>
  </si>
  <si>
    <t>The Sappanwood Extract Drying With Carrier Agent Under Air Dehumidification (IPTEK The Journal for Technology and Science, volume 26, issue 1)</t>
  </si>
  <si>
    <t>Physical properties evaluation of roselle extract-egg white mixture under various drying temperatures (AIP Conference Proceedings, Volume 1823, 17 March 2017, Article number 020043, International Conference on Chemistry, Chemical Process and Engineering, IC3PE 2017, ISSN: 0094243X,  DOI: 10.1063/1.4978116)</t>
  </si>
  <si>
    <t>The effect of egg white on moisture diffusivity in roselle extract drying under various temperatures (Advanced Science LettersVolume 23, Issue 6, 2017, Pages 5633-5636, ISSN: 19366612,  DOI: 10.1166/asl.2017.8787)</t>
  </si>
  <si>
    <t>Parameter estimation of roselle extract drying with foaming agent (Advanced Science Letters, Volume 23, Issue 6, 2017, Pages 637-5639, ISSN: 19366612,  DOI: 10.1166/asl.2017.8788)</t>
  </si>
  <si>
    <t>Hibiscus sabdariffa L extract drying with different carrier agent: Drying rate evaluation and color analysis (AIP Conference ProceedingsVolume 1823, 17 March 2017, Article number 020045International Conference on Chemistry, Chemical Process and Engineering, IC3PE 2017, ISSN: 0094243X,  DOI: 10.1063/1.4978118)</t>
  </si>
  <si>
    <t>Evaluation of food drying with air dehumidification system: A short review (IOP Conference Series: Earth and Environmental Science, Volume 102, Issue 1, 31 January 2018, Article number 012069, 2nd International Symposium on Food and Agro-Biodiversity, ISFA 2017; Grand Candi HotelSemarang; Indonesia; 26 September 2017 through 27 September 2017; Code 134394, DOI: 10.1088/1755-1315/102/1/012069)</t>
  </si>
  <si>
    <t>Effect carrier agent formulation in drying rate and antioxidant activity of roselle extract (MATEC Web of Conferences, Volume 156, 14 March 2018, Article number 02010, 24th Regional Symposium on Chemical Engineering, RSCE 2017; Patra Hotel and ConventionSemarang; Indonesia; 15 November 2017 through 16 November 2017; Code 135293, DOI: 10.1051/matecconf/201815602010)</t>
  </si>
  <si>
    <t>Constant rate of paddy rice drying using air dehumidification with zeolite (IOP Conference Series: Earth and Environmental Science, Volume 102, Issue 1, 31 January 2018, Article number 012067, 2nd International Symposium on Food and Agro-Biodiversity, ISFA 2017; Grand Candi HotelSemarang; Indonesia; 26 September 2017 through 27 September 2017; Code 134394, DOI: 10.1088/1755-1315/102/1/012067)</t>
  </si>
  <si>
    <t>Optimization foam mat drying of roselle (Hibiscus sabdariffa L.) extract (MATEC Web of ConferencesVolume 159, 30 March 2018, Article number 020732nd International Joint Conference on Advanced Engineering and Technology, IJCAET 2017 and International Symposium on Advanced Mechanical and Power Engineering, ISAMPE 2017; Bali; Indonesia; 24 August 2017 through 26 August 2017; Code 135617)</t>
  </si>
  <si>
    <t>Effect of blanching-brine-calcium pretreatment on red chili pepper drying (MATEC Web of ConferencesVolume 159, 30 March 2018, Article number 020722nd International Joint Conference on Advanced Engineering and Technology, IJCAET 2017 and International Symposium on Advanced Mechanical and Power Engineering, ISAMPE 2017; Bali; Indonesia; 24 August 2017 through 26 August 2017; Code 135617)</t>
  </si>
  <si>
    <t>Synthesis and Characterization of ZSM-5 Catalyst at Different Temperatures (IOP Conference Series: Materials Science and EngineeringVolume 214, Issue 1, 6 July 2017, Article number 012032, ISSN: 17578981,  DOI: 10.1088/1757-899X/214/1/012032)</t>
  </si>
  <si>
    <t>Biofuel Production by Catalytic Cracking Method Using ZN/HZSM-5 Catalyst (ARPN Journal of Engineering and Applied Science, Volume 17, Issue 22, ISSN: 1829-6608)</t>
  </si>
  <si>
    <t>Synthesis and Characterization of Co/Ni/CoNi-ZSM-5 Catalyst for Hydrogen Production (MATEC Web of Conferences, Volume 156, 14 March 2018, Article number 06013, 24th Regional Symposium on Chemical Engineering, RSCE 2017; Patra Hotel and ConventionSemarang; Indonesia; 15 November 2017 through 16 November 2017; Code 135293, DOI: 10.1051/matecconf/201815606013)</t>
  </si>
  <si>
    <t>A Review of Bio-lubricant Production from Vegetable Oils Using Esterification Transesterification Process (MATEC Web of Conferences, Volume 156, 14 March 2018, Article number 06007, 24th Regional Symposium on Chemical Engineering, RSCE 2017; Patra Hotel and Convention, Semarang; Indonesia; 15 November 2017 through 16 November 2017; Code 135293, DOI: 10.1051/matecconf/201815606007)</t>
  </si>
  <si>
    <t>Study of Catalyst Variation Effect in Glycerol Conversion Process to Hydrogen Gas by Steam Reforming (IOP Conference Series: Materials Science and EngineeringVolume 349, Issue 1, 2 May 2018, Article number 01207012th Joint Conference on Chemistry, JCC 2017; Crystall Ballroom, Aston Hotel and Convention CentreSemarang; Indonesia; 19 September 2017 through 20 September 2017; Code 136611)</t>
  </si>
  <si>
    <t>Uma Fadzilia Arifin</t>
  </si>
  <si>
    <t>Physical-chemical quality of onion analyzed under drying temperature (AIP Conference ProceedingsVolume 1823, 17 March 2017, Article number 020041International Conference on Chemistry, Chemical Process and Engineering, IC3PE 2017, ISSN: 0094243X,  DOI: 10.1063/1.4978114)</t>
  </si>
  <si>
    <t>Kinetics of thiamine and color degradation in onion drying under various temperatures (Advanced Science Letters, Volume 23, Issue 6, 2017, Pages 5772-5774, ISSN: 19366612,  DOI: 10.1166/asl.2017.8828)</t>
  </si>
  <si>
    <t>Nurul Asiah</t>
  </si>
  <si>
    <t>Moisture Transport Mechanism and Drying Kinetic of Fresh Harvested Red Onion Bulbs under Dehumidified Air (International Journal of Food EngineeringVolume 13, Issue 9, 2017, Article number 20160401, ISSN: 21945764,  DOI: 10.1515/ijfe-2016-0401)</t>
  </si>
  <si>
    <t>Implementasi Penggunaan Pewarna Hijau Alami dari Ekstrak Sawi Hijau pada Produk Mie (Proceeding Seminar Nasionall Teknik Kimia UNNES, Volume 2, No. 4453, ISSN: 2597-9183)</t>
  </si>
  <si>
    <t>Extraction characteristic and microencapsulation of antocyanin as natural food colouring from roselle calyces by ultrasound-assisted extraction (Jurnal Bahan Alam Terbarukan, ISSN: 2407-2370, volume 6, issue 2)</t>
  </si>
  <si>
    <t>Ekstraksi dan Karakterisasi Klorofil dari Daun Suji (Pleomele Angustifolia) sebagai Pewarna Pangan Alami (Jurnal Aplikasi Teknologi Pangan, Volume 5, Nomor 4, halaman 129-135, DOI: 10.17728/jatp.183, ISSN: 2460-5921)</t>
  </si>
  <si>
    <t>Microencapsulation of Natural Anthocyanin from Purple Rosella Calyces by Freeze Drying (Journal of Physics: Conference Series, Volume 909, Issue 1, 27 November 2017, Article number 012084, International Conference on Science and Applied Science 2017, ICSAS 2017; Lorin Solo HotelSurakarta; Indonesia; 29 July 2017 through ; Code 132300, ISSN: 17426588, OI: 10.1088/1742-6596/909/1/012084)</t>
  </si>
  <si>
    <t>Extraction, characterization and degradation of chlorophyll from Suji Leaves (Pleomele angustifolia) (Oriental Journal of Chemistry, Open Access, Volume 33, Issue 6, 2017, Pages 3185-3190, ISSN: 0970020X,  DOI: 10.13005/ojc/330663)</t>
  </si>
  <si>
    <t>Ultrafiltration membrane for degumming of crude palm oil-isopropanol mixture (Chemical and Biochemical Engineering QuarterlyOpen AccessVolume 32, Issue 3, October 2018, Pages 325-334)</t>
  </si>
  <si>
    <t>Fouling mechanism of micelle enhanced ultrafiltration with SDS surfactant for indigozol dye removal (Jurnal TeknologiOpen AccessVolume 80, Issue 3-2, 2018, Pages 29-36)</t>
  </si>
  <si>
    <t>Comparison Drying Behavior of Seaweed in Solar, Sun and Oven Tray Dryers (MATEC Web of Conferences, Volume 156, 14 March 2018, Article number 05007, 24th Regional Symposium on Chemical Engineering, RSCE 2017; Patra Hotel and Convention, Semarang; Indonesia; 15 November 2017 through 16 November 2017; Code 135293, DOI: 10.1051/matecconf/201815605007)</t>
  </si>
  <si>
    <t>Fauzan Irfandy</t>
  </si>
  <si>
    <t>Evaluation of paddy quality dried with zeolite under medium temperature (IOP Conference Series: Earth and Environmental Science, Volume 102, Issue 1, 31 January 2018, Article number 012079, 2nd International Symposium on Food and Agro-Biodiversity, ISFA 2017; Grand Candi Hotel, Semarang; Indonesia; 26 September 2017 through 27 September 2017; Code 134394, DOI: 10.1088/1755-1315/102/1/012079)</t>
  </si>
  <si>
    <t>Enhanced anti-fouling behavior and performances of nano hybrid PES-sio2 and pes-zno membranes for produced water treatment (Jurnal Teknologi, Volume 79, Issue 6, September 2017, Pages 129-140, ISSN: 01279696,  DOI: 10.1111./jt.v79.10692)</t>
  </si>
  <si>
    <t>Improvement in nano-hybrid membrane PES–nanosilica performance using ultra violet irradiation and acetone–ethanol immersion for produced water treatment (International Journal of Environmental Science and Technology, 1-14)</t>
  </si>
  <si>
    <t>Performance evaluation of double stage process using nano hybrid PES/SiO2-PES membrane and PES/ZnO-PES membranes for oily waste water treatment to clean water (Journal of Environmental Chemical Engineering, Volume 5, Issue 6, December 2017, Pages 6077-6086, ISSN: 22133437,  DOI: 10.1016/j.jece.2017.11.044)</t>
  </si>
  <si>
    <t>Synergistic effect of UV irradiation and thermal annealing to develop high performance polyethersulfone-nano silica membrane for produced water treatment (Journal of Environmental Chemical Engineering, Volume 5, Issue 4, August 2017, Pages 3290-3301, ISSN: 22133437,  DOI: 10.1016/j.jece.2017.06.035)</t>
  </si>
  <si>
    <t>Produced water treatment as oil well water injection using nano-hybrid PES membrane to enhance oil and gas production (Advanced Science Letters, Volume 23, Issue 3, March 2017, Pages 2527-2529, ISSN: 19366612,  DOI: 10.1166/asl.2017.8675)</t>
  </si>
  <si>
    <t>Effect of ultraviolet on the morphology and performance of PES-nano-silica hybrid membrane for produced water treatment (Advanced Science Letters, Volume 23, Issue 6, 2017, Pages 5744-5747, ISSN: 19366612,  DOI: 10.1166/asl.2017.8820)</t>
  </si>
  <si>
    <t>Hydrophylicity Enhancement of Modified Cellulose Acetate Membrane to Improve the Membrane Performance in Produced Water Treatment (MATEC Web of Conferences, Volume 156, 14 March 2018, Article number 08003, 24th Regional Symposium on Chemical Engineering, RSCE 2017; Patra Hotel and ConventionSemarang; Indonesia; 15 November 2017 through 16 November 2017; Code 135293, DOI: 10.1051/matecconf/201815608003)</t>
  </si>
  <si>
    <t>Development of Nano-hybrid Cellulose Acetate/TiO2 Membrane for Eugenol Purification from Crude Clove Leaf Oil (MATEC Web of Conferences, Volume 156, 14 March 2018, Article number 08013, 24th Regional Symposium on Chemical Engineering, RSCE 2017; Patra Hotel and Convention, Semarang; Indonesia; 15 November 2017 through 16 November 2017; Code 135293, DOI: 10.1051/matecconf/201815608013)</t>
  </si>
  <si>
    <t>Synthesis and Characterization of Nano Hybrid Membrane PES-TiO2 for Biogas Purification: Combination Effect of Ultra Violet and Cross-Linking (MATEC Web of Conferences, Volume 156, 14 March 2018, Article number 08006, 24th Regional Symposium on Chemical Engineering, RSCE 2017; Patra Hotel and Convention, Semarang; Indonesia; 15 November 2017 through 16 November 2017; Code 135293, DOI: 10.1051/matecconf/201815608006)</t>
  </si>
  <si>
    <t>Oilfield produced water treatment to clean water using integrated activated carbon-bentonite adsorbent and double stages membrane process (Chemical Engineering JournalVolume 347, 1 September 2018, Pages 462-471)</t>
  </si>
  <si>
    <t>Evaluation of Integrated modified nanohybrid polyethersulfone-ZnO membrane with single stage and double stage system for produced water treatment into clean water (Journal of Water Process EngineeringVolume 23, June 2018, Pages 239-249)</t>
  </si>
  <si>
    <t>Enhancement of separation performance of nano hybrid PES -TiO2 membrane using three combination effects of ultraviolet irradiation, ethanol-acetone immersion, and thermal annealing process for CO2 removal (Chemical Industry and Chemical Engineering QuarterlyOpen AccessVolume 24, Issue 2, 2018, Pages 139-147)</t>
  </si>
  <si>
    <t>Process Parameters Optimization in Membrane Fabrication for Produced Water Treatment Using Response Surface Methodology (RSM) and Central Composite Design (CCD) (Reaktor, 18 (1), hal 7-15)</t>
  </si>
  <si>
    <t>Siti Munfarida</t>
  </si>
  <si>
    <t>Antioxidant activity and total phenolic content in Red Ginger (Zingiber officinale) based drink (IOP Conference Series: Earth and Environmental Science, Volume 102, Issue 1, 31 January 2018, Article number 012025, 2nd International Symposium on Food and Agro-Biodiversity, ISFA 2017; Grand Candi HotelSemarang; Indonesia; 26 September 2017 through 27 September 2017; Code 134394, DOI: 10.1088/1755-1315/102/1/012025)</t>
  </si>
  <si>
    <t>Nais Pinta Adetya</t>
  </si>
  <si>
    <t>Kinetics of fermentation process in bioethanol production from solid waste bread (Advanced Science Letters, Volume 23, Issue 3, March 2017, Pages 2521-2523, SSN: 19366612, OI: 10.1166/asl.2017.8669)</t>
  </si>
  <si>
    <t>Improvement of lipid yield from microalgae Spirulina platensis using ultrasound assisted osmotic shock extraction method (IOP Conference Series: Earth and Environmental Science, Volume 102, Issue 1, 31 January 2018, Article number 012012, 2nd International Symposium on Food and Agro-Biodiversity, ISFA 2017; Grand Candi HotelSemarang; Indonesia; 26 September 2017 through 27 September 2017; Code 134394, DOI: 10.1088/1755-1315/102/1/012012)</t>
  </si>
  <si>
    <t>Carlito da Costa</t>
  </si>
  <si>
    <t>Bioelectricity production from microalgae-microbial fuel cell technology (MMFC) (MATEC Web of Conferences, Volume 156, 14 March 2018, Article number 01017, 24th Regional Symposium on Chemical Engineering, RSCE 2017; Patra Hotel and Convention, Semarang; Indonesia; 15 November 2017 through 16 November 2017; Code 135293, DOI: 10.1051/matecconf/201815601017)</t>
  </si>
  <si>
    <t>Tunjung Hayu Adhi Yuganta</t>
  </si>
  <si>
    <t>Acid hydrolysis and ethanol precipitation for glucomannan extraction from crude porang (Amorphophallus oncophyllus) tuber flour (Chemistry and Chemical Technology, Volume 12, Issue 1, 2018, Pages 101-108, DOI: 10.23939/chcht12.01.101)</t>
  </si>
  <si>
    <t>Effect of catalyst concentration and reaction time on the extraction of glucomannan from porang (Amorphophallus oncophyllus) flour via acid hydrolysis (IOP Conference Series: Materials Science and Engineering, Volume 162, Issue 1, 12 December 2016, Article number 012020, 2nd International Conference on Chemical Engineering, ICCE 2016; Bandung; Indonesia; 26-27 October 2016; Code 125705, DOI: 10.1088/1757-899X/162/1/012020)</t>
  </si>
  <si>
    <t>Jefri Pandu Hidayat</t>
  </si>
  <si>
    <t>Effect of soaking time in sodium metabisulfite solution on the physicochemical and functional properties of durian seed flour (MATEC Web of Conferences, Volume 156, 14 March 2018, Article number 01028, 24th Regional Symposium on Chemical Engineering, RSCE 2017; Patra Hotel and Convention, Semarang; Indonesia; 15 November 2017 through 16 November 2017; Code 135293, DOI: 10.1051/matecconf/201815601028)</t>
  </si>
  <si>
    <t>Dwi Titik Apriyanti</t>
  </si>
  <si>
    <t>Production of Chitosan from Amusium sp Scallop Shell Waste (IOP Conference Series: Earth and Environmental Science, Volume 55, Issue 1, No. 012071, 2nd International Conference on Tropical and Coastal Region Eco Development 2016. ISSN : 17551307, DOI: 10.1088/1755-1315/55/1/012071)</t>
  </si>
  <si>
    <t>Influence of Microwave Irradiation on Extraction of Chitosan from Shrimp Shell Waste (Reaktor,vol 18 (1), hal 52-57)</t>
  </si>
  <si>
    <t>Experimental study of the natural organic matters effect on the power generation of reverse electrodialysis (International Journal of Energy Research, Volume 41, Issue 10, August 2017, Pages 1474-1486, ISSN: 0363907X,  DOI: 10.1002/er.3728)</t>
  </si>
  <si>
    <t>Muhammad Haqqiyudin Robanni</t>
  </si>
  <si>
    <t>The Effect of an Ultrasound Radiation on the Synthesis of 4A Zeolite from Fly Ash (IOP Conference Series: Materials Science and EngineeringVolume 367, Issue 1, 12 June 2018, Article number 0120265th International Conference on Advanced Materials Sciences and Technology, ICAMST 2017; Grand Clarion Hotel and Convention CentreMakassar; Indonesia; 19 September 2017 through 20 September 2017; Code 137453)</t>
  </si>
  <si>
    <t>Nita Indriyani</t>
  </si>
  <si>
    <t>Ultrasound-Assisted Ultra-Mild-Acid Hydrolisis of-Carrageenan (Reaktor, Vol 17 (4) pp. 191-196)</t>
  </si>
  <si>
    <t>Synthesis of Ca/MgO catalyst using sol gel method for monoglycerides production (AIP Conference ProceedingsVolume 1977, 26 June 2018, Article number 0300124th International Conference on Engineering, Technology, and Industrial Application: Human-Dedicated Sustainable Product and Process Design: Materials, Resources, and Energy, ICETIA 2017; Alila HotelSurakarta, Central Java; Indonesia; 13 December 2017 through 14 December 2017; Code 137482)</t>
  </si>
  <si>
    <t>Fadhil Muhammad Tarmidzi</t>
  </si>
  <si>
    <t>Synthesis A Flexible Conductive Film of Poly 3, 4-Ethylenedioxythiophene Polystyrene Sulfonate (PEDOT: PSS) Using Spray Pyrolysis Method. (Internasional Journal of Renewable Energy Development, vol 7 (2))</t>
  </si>
  <si>
    <t>Preparasi dan karakteristik katalis como/zeolit Y dengan metode pertukaran ion (Indonesia Jurnal Farmasi, volume 1, issue 1)</t>
  </si>
  <si>
    <t>Performance Evaluation of Pneumatic Dryer for Aren (Arenga piñata) Flour (MATEC Web of Conferences, Volume 156, 14 March 2018, Article number 05023, 24th Regional Symposium on Chemical Engineering, RSCE 2017; Patra Hotel and Convention, Semarang; Indonesia; 15 November 2017 through 16 November 2017; Code 135293, DOI: 10.1051/matecconf/201815605023)</t>
  </si>
  <si>
    <t>Herawati Oktaviani</t>
  </si>
  <si>
    <t>Dealumination and Characterization of ZSM-5 as Catalyst for Glycerol Conversion to Glycerol Monolaurate (Reaktor, vol 18 (2))</t>
  </si>
  <si>
    <t>Rizki Bintari Rakhmawati</t>
  </si>
  <si>
    <t>Physicochemical properties of sago starch under various modification process: An overview (Advanced Science Letters, Volume 23, Issue 6, 2017, Pages 5789-5791, SSN: 19366612,  DOI: 10.1166/asl.2017.8833)</t>
  </si>
  <si>
    <t>Simultaneous effect of temperature and time of deacetylation on physicochemical properties of glucomannan (ASEAN Journal of Chemical EngineeringVolume 18, Issue 1, 2018, Pages 1-8)</t>
  </si>
  <si>
    <t>Application of response surface method on purification of glucomannan from amorphophallus oncophyllus by using 2-propanol (Scientific Study and Research: Chemistry and Chemical Engineering, Biotechnology, Food Industry, Open Access, Volume 17, Issue 1, 2016, Pages 63-74, )</t>
  </si>
  <si>
    <t>Extraction of glucomannan of porang tuber (Amorphophallus onchophillus) by using IPA (AIP Conference Proceedings, Volume 1699, 29 December 2015, Article number 060007, 2nd International Conference of Chemical and Material Engineering: Green Technology for Sustainable Chemical Products and Processes, ICCME 2015; Semarang; Indonesia; 29-30 September 2015; Code 117825, DOI: 10.1063/1.4938361)</t>
  </si>
  <si>
    <t>Pembuatan Bioplastik Berbahan Pati Sagu dengan Penguat Mikrofibril Selulosa Bambu Terdispersi KCl Melalui Proses Sonikasi (Reaktor, Volume 17, Issue 3, Halaman 151-156, DOI: 10.14710/reaktor.17.3.151-156)</t>
  </si>
  <si>
    <t>Penambahan potassium chloride pada bioplastik pati sagu dengan berpenguat mikrofibril selulosa bambu berbantukan sonikasi (Reaktor, Volume 17, Issue 3, Halaman 152-158, DOI: 10.14710/reaktor.17.3.152-158)</t>
  </si>
  <si>
    <t>Jati Bayu Wardhana</t>
  </si>
  <si>
    <t>Silicon Conversion from Bamboo Leaf Silica by Magnesiothermic Reduction for Development of Li-ion Baterry Anode (MATEC Web of ConferencesVolume 156, 14 March 2018, Article number 0502124th Regional Symposium on Chemical Engineering, RSCE 2017; Patra Hotel and ConventionSemarang; Indonesia; 15 November 2017 through 16 November 2017; Code 135293)</t>
  </si>
  <si>
    <t>Diisi oleh pengusul dari Program Studi pada program Diploma Tiga/Sarjana Terapan/Magister Terapan/Doktor Terapan</t>
  </si>
  <si>
    <t>Tabel 8.f.4) Luaran Penelitian/PkM yang Dihasilkan oleh Mahasiswa</t>
  </si>
  <si>
    <t>Tabel 8.f.4) Bagian-1 HKI (Paten, Paten Sederhana)</t>
  </si>
  <si>
    <t>Tabel 8.f.4) Bagian-2 HKI (Hak Cipta, Desain Produk Industri, dll.)</t>
  </si>
  <si>
    <t>Tabel 8.f.4) Bagian-3 Teknologi Tepat Guna, Produk, Karya Seni, Rekayasa Sosial</t>
  </si>
  <si>
    <r>
      <rPr>
        <sz val="11"/>
        <color theme="1"/>
        <rFont val="Calibri"/>
        <family val="2"/>
        <charset val="0"/>
        <scheme val="minor"/>
      </rPr>
      <t xml:space="preserve">Tabel 8.f.4) Bagian-4 Buku Ber-ISBN, </t>
    </r>
    <r>
      <rPr>
        <i/>
        <sz val="11"/>
        <color indexed="8"/>
        <rFont val="Calibri"/>
        <family val="2"/>
        <charset val="0"/>
      </rPr>
      <t>Book Chapter</t>
    </r>
  </si>
</sst>
</file>

<file path=xl/styles.xml><?xml version="1.0" encoding="utf-8"?>
<styleSheet xmlns="http://schemas.openxmlformats.org/spreadsheetml/2006/main">
  <numFmts count="8">
    <numFmt numFmtId="176" formatCode="_(* #,##0.00_);_(* \(#,##0.00\);_(* &quot;-&quot;??_);_(@_)"/>
    <numFmt numFmtId="177" formatCode="dd\-mmm\-yy"/>
    <numFmt numFmtId="178" formatCode="0E+0"/>
    <numFmt numFmtId="179" formatCode="0.00_ "/>
    <numFmt numFmtId="42" formatCode="_-&quot;£&quot;* #,##0_-;\-&quot;£&quot;* #,##0_-;_-&quot;£&quot;* &quot;-&quot;_-;_-@_-"/>
    <numFmt numFmtId="41" formatCode="_-* #,##0_-;\-* #,##0_-;_-* &quot;-&quot;_-;_-@_-"/>
    <numFmt numFmtId="44" formatCode="_-&quot;£&quot;* #,##0.00_-;\-&quot;£&quot;* #,##0.00_-;_-&quot;£&quot;* &quot;-&quot;??_-;_-@_-"/>
    <numFmt numFmtId="180" formatCode="0.0_ "/>
  </numFmts>
  <fonts count="68">
    <font>
      <sz val="11"/>
      <color theme="1"/>
      <name val="Calibri"/>
      <family val="2"/>
      <charset val="0"/>
      <scheme val="minor"/>
    </font>
    <font>
      <u/>
      <sz val="11"/>
      <color theme="10"/>
      <name val="Calibri"/>
      <family val="2"/>
      <charset val="0"/>
      <scheme val="minor"/>
    </font>
    <font>
      <b/>
      <sz val="10"/>
      <color theme="1"/>
      <name val="Calibri"/>
      <family val="2"/>
      <charset val="0"/>
      <scheme val="minor"/>
    </font>
    <font>
      <sz val="9"/>
      <color theme="1"/>
      <name val="Calibri"/>
      <family val="2"/>
      <charset val="0"/>
      <scheme val="minor"/>
    </font>
    <font>
      <sz val="10"/>
      <color theme="1"/>
      <name val="Calibri"/>
      <family val="2"/>
      <charset val="0"/>
      <scheme val="minor"/>
    </font>
    <font>
      <b/>
      <u/>
      <sz val="11"/>
      <color rgb="FFFF0000"/>
      <name val="Calibri"/>
      <family val="2"/>
      <charset val="0"/>
      <scheme val="minor"/>
    </font>
    <font>
      <sz val="12"/>
      <color theme="1"/>
      <name val="Calibri"/>
      <family val="2"/>
      <charset val="0"/>
      <scheme val="minor"/>
    </font>
    <font>
      <sz val="11"/>
      <color theme="0"/>
      <name val="Calibri"/>
      <family val="2"/>
      <charset val="0"/>
      <scheme val="minor"/>
    </font>
    <font>
      <u/>
      <sz val="11"/>
      <color rgb="FF800080"/>
      <name val="Calibri"/>
      <family val="2"/>
      <charset val="0"/>
      <scheme val="minor"/>
    </font>
    <font>
      <sz val="10"/>
      <color theme="1"/>
      <name val="Calibri"/>
      <charset val="134"/>
      <scheme val="minor"/>
    </font>
    <font>
      <sz val="11"/>
      <color theme="1"/>
      <name val="Calibri"/>
      <charset val="134"/>
      <scheme val="minor"/>
    </font>
    <font>
      <i/>
      <sz val="10"/>
      <color theme="1"/>
      <name val="Calibri"/>
      <charset val="134"/>
      <scheme val="minor"/>
    </font>
    <font>
      <b/>
      <sz val="11"/>
      <color theme="1"/>
      <name val="Calibri"/>
      <family val="2"/>
      <charset val="0"/>
      <scheme val="minor"/>
    </font>
    <font>
      <b/>
      <sz val="12"/>
      <color theme="1"/>
      <name val="Times New Roman"/>
      <family val="1"/>
      <charset val="0"/>
    </font>
    <font>
      <sz val="12"/>
      <color theme="1"/>
      <name val="Times New Roman"/>
      <family val="1"/>
      <charset val="0"/>
    </font>
    <font>
      <sz val="11"/>
      <color theme="1"/>
      <name val="Times New Roman"/>
      <family val="1"/>
      <charset val="0"/>
    </font>
    <font>
      <sz val="9"/>
      <color rgb="FF000000"/>
      <name val="Arial"/>
      <family val="2"/>
      <charset val="0"/>
    </font>
    <font>
      <sz val="11"/>
      <color rgb="FF000000"/>
      <name val="Calibri"/>
      <family val="2"/>
      <charset val="0"/>
      <scheme val="minor"/>
    </font>
    <font>
      <sz val="10"/>
      <color theme="1"/>
      <name val="Calibri"/>
      <charset val="134"/>
      <scheme val="minor"/>
    </font>
    <font>
      <b/>
      <sz val="10"/>
      <color theme="1"/>
      <name val="Calibri"/>
      <charset val="134"/>
      <scheme val="minor"/>
    </font>
    <font>
      <sz val="11"/>
      <color theme="1"/>
      <name val="Calibri"/>
      <charset val="134"/>
      <scheme val="minor"/>
    </font>
    <font>
      <sz val="10"/>
      <color rgb="FF222222"/>
      <name val="Arial"/>
      <family val="2"/>
      <charset val="0"/>
    </font>
    <font>
      <sz val="12"/>
      <color theme="1"/>
      <name val="Calibri"/>
      <charset val="134"/>
      <scheme val="minor"/>
    </font>
    <font>
      <vertAlign val="superscript"/>
      <sz val="10"/>
      <color theme="1"/>
      <name val="Calibri"/>
      <family val="2"/>
      <charset val="0"/>
      <scheme val="minor"/>
    </font>
    <font>
      <sz val="10"/>
      <color rgb="FF000000"/>
      <name val="Arial Narrow"/>
      <family val="2"/>
      <charset val="0"/>
    </font>
    <font>
      <sz val="10"/>
      <color theme="1"/>
      <name val="Arial Narrow"/>
      <family val="2"/>
      <charset val="0"/>
    </font>
    <font>
      <sz val="11"/>
      <color rgb="FF000000"/>
      <name val="Arial Narrow"/>
      <family val="2"/>
      <charset val="0"/>
    </font>
    <font>
      <sz val="11"/>
      <color theme="1"/>
      <name val="Arial Narrow"/>
      <family val="2"/>
      <charset val="0"/>
    </font>
    <font>
      <sz val="11"/>
      <name val="Arial Narrow"/>
      <family val="2"/>
      <charset val="0"/>
    </font>
    <font>
      <sz val="10"/>
      <color rgb="FFFF0000"/>
      <name val="Calibri"/>
      <family val="2"/>
      <charset val="0"/>
      <scheme val="minor"/>
    </font>
    <font>
      <sz val="16"/>
      <color theme="1"/>
      <name val="Calibri"/>
      <family val="2"/>
      <charset val="0"/>
      <scheme val="minor"/>
    </font>
    <font>
      <sz val="14"/>
      <color theme="1"/>
      <name val="Calibri"/>
      <family val="2"/>
      <charset val="0"/>
      <scheme val="minor"/>
    </font>
    <font>
      <u/>
      <sz val="11"/>
      <color theme="10"/>
      <name val="Calibri"/>
      <family val="2"/>
      <charset val="0"/>
    </font>
    <font>
      <sz val="18"/>
      <color theme="1"/>
      <name val="Calibri"/>
      <family val="2"/>
      <charset val="0"/>
      <scheme val="minor"/>
    </font>
    <font>
      <b/>
      <sz val="16"/>
      <color theme="0"/>
      <name val="Calibri"/>
      <family val="2"/>
      <charset val="0"/>
      <scheme val="minor"/>
    </font>
    <font>
      <b/>
      <sz val="22"/>
      <color theme="1"/>
      <name val="Calibri"/>
      <family val="2"/>
      <charset val="0"/>
      <scheme val="minor"/>
    </font>
    <font>
      <b/>
      <sz val="26"/>
      <color indexed="9"/>
      <name val="Calibri"/>
      <family val="2"/>
      <charset val="0"/>
    </font>
    <font>
      <b/>
      <sz val="18"/>
      <color theme="1"/>
      <name val="Calibri"/>
      <family val="2"/>
      <charset val="0"/>
      <scheme val="minor"/>
    </font>
    <font>
      <b/>
      <sz val="18"/>
      <color indexed="9"/>
      <name val="Calibri"/>
      <family val="2"/>
      <charset val="0"/>
    </font>
    <font>
      <sz val="14"/>
      <color rgb="FF92D050"/>
      <name val="Calibri"/>
      <family val="2"/>
      <charset val="0"/>
      <scheme val="minor"/>
    </font>
    <font>
      <sz val="11"/>
      <color rgb="FFFFFF00"/>
      <name val="Calibri"/>
      <family val="2"/>
      <charset val="0"/>
      <scheme val="minor"/>
    </font>
    <font>
      <sz val="18"/>
      <color theme="0"/>
      <name val="Calibri"/>
      <family val="2"/>
      <charset val="0"/>
      <scheme val="minor"/>
    </font>
    <font>
      <b/>
      <sz val="14"/>
      <color indexed="9"/>
      <name val="Calibri"/>
      <family val="2"/>
      <charset val="0"/>
    </font>
    <font>
      <sz val="11"/>
      <color rgb="FF9C6500"/>
      <name val="Calibri"/>
      <family val="2"/>
      <charset val="0"/>
      <scheme val="minor"/>
    </font>
    <font>
      <sz val="11"/>
      <color rgb="FFFA7D00"/>
      <name val="Calibri"/>
      <family val="2"/>
      <charset val="0"/>
      <scheme val="minor"/>
    </font>
    <font>
      <b/>
      <sz val="13"/>
      <color theme="3"/>
      <name val="Calibri"/>
      <family val="2"/>
      <charset val="0"/>
      <scheme val="minor"/>
    </font>
    <font>
      <b/>
      <sz val="11"/>
      <color theme="3"/>
      <name val="Calibri"/>
      <family val="2"/>
      <charset val="0"/>
      <scheme val="minor"/>
    </font>
    <font>
      <i/>
      <sz val="11"/>
      <color rgb="FF7F7F7F"/>
      <name val="Calibri"/>
      <family val="2"/>
      <charset val="0"/>
      <scheme val="minor"/>
    </font>
    <font>
      <b/>
      <sz val="11"/>
      <color rgb="FFFFFFFF"/>
      <name val="Calibri"/>
      <family val="2"/>
      <charset val="0"/>
      <scheme val="minor"/>
    </font>
    <font>
      <sz val="11"/>
      <color rgb="FFFF0000"/>
      <name val="Calibri"/>
      <family val="2"/>
      <charset val="0"/>
      <scheme val="minor"/>
    </font>
    <font>
      <b/>
      <sz val="18"/>
      <color theme="3"/>
      <name val="Calibri"/>
      <family val="2"/>
      <charset val="0"/>
      <scheme val="minor"/>
    </font>
    <font>
      <b/>
      <sz val="11"/>
      <color rgb="FF3F3F3F"/>
      <name val="Calibri"/>
      <family val="2"/>
      <charset val="0"/>
      <scheme val="minor"/>
    </font>
    <font>
      <sz val="11"/>
      <color rgb="FF9C0006"/>
      <name val="Calibri"/>
      <family val="2"/>
      <charset val="0"/>
      <scheme val="minor"/>
    </font>
    <font>
      <sz val="11"/>
      <color rgb="FF3F3F76"/>
      <name val="Calibri"/>
      <family val="2"/>
      <charset val="0"/>
      <scheme val="minor"/>
    </font>
    <font>
      <b/>
      <sz val="11"/>
      <color rgb="FFFA7D00"/>
      <name val="Calibri"/>
      <family val="2"/>
      <charset val="0"/>
      <scheme val="minor"/>
    </font>
    <font>
      <b/>
      <sz val="15"/>
      <color theme="3"/>
      <name val="Calibri"/>
      <family val="2"/>
      <charset val="0"/>
      <scheme val="minor"/>
    </font>
    <font>
      <sz val="11"/>
      <color rgb="FF006100"/>
      <name val="Calibri"/>
      <family val="2"/>
      <charset val="0"/>
      <scheme val="minor"/>
    </font>
    <font>
      <i/>
      <sz val="11"/>
      <color indexed="8"/>
      <name val="Calibri"/>
      <family val="2"/>
      <charset val="0"/>
    </font>
    <font>
      <b/>
      <i/>
      <sz val="10"/>
      <color indexed="8"/>
      <name val="Calibri"/>
      <family val="2"/>
      <charset val="0"/>
    </font>
    <font>
      <b/>
      <sz val="10"/>
      <color indexed="8"/>
      <name val="Calibri"/>
      <family val="2"/>
      <charset val="0"/>
    </font>
    <font>
      <i/>
      <sz val="10"/>
      <color indexed="8"/>
      <name val="Calibri"/>
      <family val="2"/>
      <charset val="0"/>
    </font>
    <font>
      <b/>
      <vertAlign val="superscript"/>
      <sz val="10"/>
      <color indexed="8"/>
      <name val="Calibri"/>
      <family val="2"/>
      <charset val="0"/>
    </font>
    <font>
      <b/>
      <vertAlign val="superscript"/>
      <sz val="11"/>
      <color indexed="8"/>
      <name val="Calibri"/>
      <family val="2"/>
      <charset val="0"/>
    </font>
    <font>
      <b/>
      <vertAlign val="superscript"/>
      <sz val="18"/>
      <color indexed="8"/>
      <name val="Calibri"/>
      <family val="2"/>
      <charset val="0"/>
    </font>
    <font>
      <vertAlign val="superscript"/>
      <sz val="14"/>
      <color indexed="50"/>
      <name val="Calibri"/>
      <family val="2"/>
      <charset val="0"/>
    </font>
    <font>
      <sz val="9"/>
      <name val="Tahoma"/>
      <charset val="0"/>
    </font>
    <font>
      <b/>
      <sz val="9"/>
      <name val="Tahoma"/>
      <charset val="0"/>
    </font>
    <font>
      <b/>
      <sz val="9"/>
      <color indexed="8"/>
      <name val="Tahoma"/>
      <charset val="134"/>
    </font>
  </fonts>
  <fills count="47">
    <fill>
      <patternFill patternType="none"/>
    </fill>
    <fill>
      <patternFill patternType="gray125"/>
    </fill>
    <fill>
      <patternFill patternType="solid">
        <fgColor rgb="FF66FF33"/>
        <bgColor indexed="64"/>
      </patternFill>
    </fill>
    <fill>
      <patternFill patternType="lightGray">
        <bgColor theme="3" tint="0.599993896298105"/>
      </patternFill>
    </fill>
    <fill>
      <patternFill patternType="lightGray">
        <bgColor rgb="FFCCCCCC"/>
      </patternFill>
    </fill>
    <fill>
      <patternFill patternType="solid">
        <fgColor rgb="FFFFFF00"/>
        <bgColor indexed="64"/>
      </patternFill>
    </fill>
    <fill>
      <patternFill patternType="gray125">
        <bgColor theme="3" tint="0.599993896298105"/>
      </patternFill>
    </fill>
    <fill>
      <patternFill patternType="gray125">
        <bgColor rgb="FFD9D9D9"/>
      </patternFill>
    </fill>
    <fill>
      <patternFill patternType="solid">
        <fgColor theme="0" tint="-0.249977111117893"/>
        <bgColor indexed="64"/>
      </patternFill>
    </fill>
    <fill>
      <patternFill patternType="solid">
        <fgColor rgb="FFBFBFBF"/>
        <bgColor indexed="64"/>
      </patternFill>
    </fill>
    <fill>
      <patternFill patternType="solid">
        <fgColor rgb="FFFFFFFF"/>
        <bgColor indexed="64"/>
      </patternFill>
    </fill>
    <fill>
      <patternFill patternType="solid">
        <fgColor theme="4"/>
        <bgColor indexed="64"/>
      </patternFill>
    </fill>
    <fill>
      <patternFill patternType="solid">
        <fgColor theme="3" tint="0.599993896298105"/>
        <bgColor indexed="64"/>
      </patternFill>
    </fill>
    <fill>
      <patternFill patternType="solid">
        <fgColor indexed="13"/>
        <bgColor indexed="64"/>
      </patternFill>
    </fill>
    <fill>
      <patternFill patternType="solid">
        <fgColor theme="0" tint="-0.149998474074526"/>
        <bgColor indexed="64"/>
      </patternFill>
    </fill>
    <fill>
      <patternFill patternType="solid">
        <fgColor indexed="21"/>
        <bgColor indexed="64"/>
      </patternFill>
    </fill>
    <fill>
      <patternFill patternType="solid">
        <fgColor theme="9"/>
        <bgColor indexed="64"/>
      </patternFill>
    </fill>
    <fill>
      <patternFill patternType="solid">
        <fgColor theme="9" tint="0.599993896298105"/>
        <bgColor indexed="64"/>
      </patternFill>
    </fill>
    <fill>
      <patternFill patternType="solid">
        <fgColor theme="0"/>
        <bgColor indexed="64"/>
      </patternFill>
    </fill>
    <fill>
      <patternFill patternType="solid">
        <fgColor theme="7" tint="0.799951170384838"/>
        <bgColor indexed="64"/>
      </patternFill>
    </fill>
    <fill>
      <patternFill patternType="solid">
        <fgColor theme="5" tint="0.399945066682943"/>
        <bgColor indexed="64"/>
      </patternFill>
    </fill>
    <fill>
      <patternFill patternType="solid">
        <fgColor rgb="FFFFEB9C"/>
        <bgColor indexed="64"/>
      </patternFill>
    </fill>
    <fill>
      <patternFill patternType="solid">
        <fgColor theme="6" tint="0.399945066682943"/>
        <bgColor indexed="64"/>
      </patternFill>
    </fill>
    <fill>
      <patternFill patternType="solid">
        <fgColor theme="6" tint="0.799951170384838"/>
        <bgColor indexed="64"/>
      </patternFill>
    </fill>
    <fill>
      <patternFill patternType="solid">
        <fgColor rgb="FFA5A5A5"/>
        <bgColor indexed="64"/>
      </patternFill>
    </fill>
    <fill>
      <patternFill patternType="solid">
        <fgColor theme="9" tint="0.399945066682943"/>
        <bgColor indexed="64"/>
      </patternFill>
    </fill>
    <fill>
      <patternFill patternType="solid">
        <fgColor theme="8" tint="0.399945066682943"/>
        <bgColor indexed="64"/>
      </patternFill>
    </fill>
    <fill>
      <patternFill patternType="solid">
        <fgColor theme="5"/>
        <bgColor indexed="64"/>
      </patternFill>
    </fill>
    <fill>
      <patternFill patternType="solid">
        <fgColor theme="4" tint="0.599993896298105"/>
        <bgColor indexed="64"/>
      </patternFill>
    </fill>
    <fill>
      <patternFill patternType="solid">
        <fgColor rgb="FFFFFFCC"/>
        <bgColor indexed="64"/>
      </patternFill>
    </fill>
    <fill>
      <patternFill patternType="solid">
        <fgColor theme="7"/>
        <bgColor indexed="64"/>
      </patternFill>
    </fill>
    <fill>
      <patternFill patternType="solid">
        <fgColor theme="6"/>
        <bgColor indexed="64"/>
      </patternFill>
    </fill>
    <fill>
      <patternFill patternType="solid">
        <fgColor theme="7" tint="0.399945066682943"/>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51170384838"/>
        <bgColor indexed="64"/>
      </patternFill>
    </fill>
    <fill>
      <patternFill patternType="solid">
        <fgColor rgb="FFFFC7CE"/>
        <bgColor indexed="64"/>
      </patternFill>
    </fill>
    <fill>
      <patternFill patternType="solid">
        <fgColor rgb="FFFFCC9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5" tint="0.799951170384838"/>
        <bgColor indexed="64"/>
      </patternFill>
    </fill>
    <fill>
      <patternFill patternType="solid">
        <fgColor theme="7" tint="0.599993896298105"/>
        <bgColor indexed="64"/>
      </patternFill>
    </fill>
    <fill>
      <patternFill patternType="solid">
        <fgColor theme="9" tint="0.799951170384838"/>
        <bgColor indexed="64"/>
      </patternFill>
    </fill>
    <fill>
      <patternFill patternType="solid">
        <fgColor theme="4" tint="0.399945066682943"/>
        <bgColor indexed="64"/>
      </patternFill>
    </fill>
    <fill>
      <patternFill patternType="solid">
        <fgColor theme="4" tint="0.799951170384838"/>
        <bgColor indexed="64"/>
      </patternFill>
    </fill>
    <fill>
      <patternFill patternType="solid">
        <fgColor rgb="FFC6EFCE"/>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double">
        <color rgb="FFFFFF00"/>
      </right>
      <top/>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1">
    <xf numFmtId="0" fontId="0" fillId="0" borderId="0"/>
    <xf numFmtId="0" fontId="0" fillId="28" borderId="0" applyNumberFormat="0" applyBorder="0" applyAlignment="0" applyProtection="0">
      <alignment vertical="center"/>
    </xf>
    <xf numFmtId="176" fontId="0" fillId="0" borderId="0" applyFont="0" applyFill="0" applyBorder="0" applyAlignment="0" applyProtection="0"/>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44" fontId="6" fillId="0" borderId="0" applyFont="0" applyFill="0" applyBorder="0" applyAlignment="0" applyProtection="0">
      <alignment vertical="center"/>
    </xf>
    <xf numFmtId="9" fontId="0" fillId="0" borderId="0" applyFont="0" applyFill="0" applyBorder="0" applyAlignment="0" applyProtection="0"/>
    <xf numFmtId="0" fontId="48" fillId="24" borderId="15" applyNumberFormat="0" applyAlignment="0" applyProtection="0">
      <alignment vertical="center"/>
    </xf>
    <xf numFmtId="0" fontId="45" fillId="0" borderId="14" applyNumberFormat="0" applyFill="0" applyAlignment="0" applyProtection="0">
      <alignment vertical="center"/>
    </xf>
    <xf numFmtId="0" fontId="6" fillId="29" borderId="16" applyNumberFormat="0" applyFont="0" applyAlignment="0" applyProtection="0">
      <alignment vertical="center"/>
    </xf>
    <xf numFmtId="0" fontId="1" fillId="0" borderId="0" applyNumberFormat="0" applyFill="0" applyBorder="0" applyAlignment="0" applyProtection="0"/>
    <xf numFmtId="0" fontId="7" fillId="32" borderId="0" applyNumberFormat="0" applyBorder="0" applyAlignment="0" applyProtection="0">
      <alignment vertical="center"/>
    </xf>
    <xf numFmtId="0" fontId="8" fillId="0" borderId="0" applyNumberFormat="0" applyFill="0" applyBorder="0" applyAlignment="0" applyProtection="0">
      <alignment vertical="center"/>
    </xf>
    <xf numFmtId="0" fontId="0" fillId="34" borderId="0" applyNumberFormat="0" applyBorder="0" applyAlignment="0" applyProtection="0">
      <alignment vertical="center"/>
    </xf>
    <xf numFmtId="0" fontId="49" fillId="0" borderId="0" applyNumberFormat="0" applyFill="0" applyBorder="0" applyAlignment="0" applyProtection="0">
      <alignment vertical="center"/>
    </xf>
    <xf numFmtId="0" fontId="0" fillId="39" borderId="0" applyNumberFormat="0" applyBorder="0" applyAlignment="0" applyProtection="0">
      <alignment vertical="center"/>
    </xf>
    <xf numFmtId="0" fontId="5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5" fillId="0" borderId="14" applyNumberFormat="0" applyFill="0" applyAlignment="0" applyProtection="0">
      <alignment vertical="center"/>
    </xf>
    <xf numFmtId="0" fontId="46" fillId="0" borderId="20" applyNumberFormat="0" applyFill="0" applyAlignment="0" applyProtection="0">
      <alignment vertical="center"/>
    </xf>
    <xf numFmtId="0" fontId="46" fillId="0" borderId="0" applyNumberFormat="0" applyFill="0" applyBorder="0" applyAlignment="0" applyProtection="0">
      <alignment vertical="center"/>
    </xf>
    <xf numFmtId="0" fontId="53" fillId="38" borderId="19" applyNumberFormat="0" applyAlignment="0" applyProtection="0">
      <alignment vertical="center"/>
    </xf>
    <xf numFmtId="0" fontId="7" fillId="22" borderId="0" applyNumberFormat="0" applyBorder="0" applyAlignment="0" applyProtection="0">
      <alignment vertical="center"/>
    </xf>
    <xf numFmtId="0" fontId="56" fillId="46" borderId="0" applyNumberFormat="0" applyBorder="0" applyAlignment="0" applyProtection="0">
      <alignment vertical="center"/>
    </xf>
    <xf numFmtId="0" fontId="51" fillId="33" borderId="18" applyNumberFormat="0" applyAlignment="0" applyProtection="0">
      <alignment vertical="center"/>
    </xf>
    <xf numFmtId="0" fontId="0" fillId="45" borderId="0" applyNumberFormat="0" applyBorder="0" applyAlignment="0" applyProtection="0">
      <alignment vertical="center"/>
    </xf>
    <xf numFmtId="0" fontId="54" fillId="33" borderId="19" applyNumberFormat="0" applyAlignment="0" applyProtection="0">
      <alignment vertical="center"/>
    </xf>
    <xf numFmtId="0" fontId="44" fillId="0" borderId="13" applyNumberFormat="0" applyFill="0" applyAlignment="0" applyProtection="0">
      <alignment vertical="center"/>
    </xf>
    <xf numFmtId="0" fontId="12" fillId="0" borderId="17" applyNumberFormat="0" applyFill="0" applyAlignment="0" applyProtection="0">
      <alignment vertical="center"/>
    </xf>
    <xf numFmtId="0" fontId="52" fillId="37" borderId="0" applyNumberFormat="0" applyBorder="0" applyAlignment="0" applyProtection="0">
      <alignment vertical="center"/>
    </xf>
    <xf numFmtId="0" fontId="43" fillId="21" borderId="0" applyNumberFormat="0" applyBorder="0" applyAlignment="0" applyProtection="0">
      <alignment vertical="center"/>
    </xf>
    <xf numFmtId="0" fontId="7" fillId="11" borderId="0" applyNumberFormat="0" applyBorder="0" applyAlignment="0" applyProtection="0">
      <alignment vertical="center"/>
    </xf>
    <xf numFmtId="0" fontId="0" fillId="36" borderId="0" applyNumberFormat="0" applyBorder="0" applyAlignment="0" applyProtection="0">
      <alignment vertical="center"/>
    </xf>
    <xf numFmtId="0" fontId="7" fillId="44" borderId="0" applyNumberFormat="0" applyBorder="0" applyAlignment="0" applyProtection="0">
      <alignment vertical="center"/>
    </xf>
    <xf numFmtId="0" fontId="7" fillId="27" borderId="0" applyNumberFormat="0" applyBorder="0" applyAlignment="0" applyProtection="0">
      <alignment vertical="center"/>
    </xf>
    <xf numFmtId="0" fontId="0" fillId="41" borderId="0" applyNumberFormat="0" applyBorder="0" applyAlignment="0" applyProtection="0">
      <alignment vertical="center"/>
    </xf>
    <xf numFmtId="0" fontId="0" fillId="43" borderId="0" applyNumberFormat="0" applyBorder="0" applyAlignment="0" applyProtection="0">
      <alignment vertical="center"/>
    </xf>
    <xf numFmtId="0" fontId="7" fillId="20" borderId="0" applyNumberFormat="0" applyBorder="0" applyAlignment="0" applyProtection="0">
      <alignment vertical="center"/>
    </xf>
    <xf numFmtId="0" fontId="7" fillId="31" borderId="0" applyNumberFormat="0" applyBorder="0" applyAlignment="0" applyProtection="0">
      <alignment vertical="center"/>
    </xf>
    <xf numFmtId="0" fontId="0" fillId="23" borderId="0" applyNumberFormat="0" applyBorder="0" applyAlignment="0" applyProtection="0">
      <alignment vertical="center"/>
    </xf>
    <xf numFmtId="0" fontId="7" fillId="30"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Alignment="0" applyProtection="0">
      <alignment vertical="center"/>
    </xf>
    <xf numFmtId="9" fontId="0" fillId="0" borderId="0" applyFont="0" applyFill="0" applyBorder="0" applyAlignment="0" applyProtection="0"/>
    <xf numFmtId="0" fontId="7" fillId="35" borderId="0" applyNumberFormat="0" applyBorder="0" applyAlignment="0" applyProtection="0">
      <alignment vertical="center"/>
    </xf>
    <xf numFmtId="0" fontId="0" fillId="40" borderId="0" applyNumberFormat="0" applyBorder="0" applyAlignment="0" applyProtection="0">
      <alignment vertical="center"/>
    </xf>
    <xf numFmtId="0" fontId="7" fillId="26" borderId="0" applyNumberFormat="0" applyBorder="0" applyAlignment="0" applyProtection="0">
      <alignment vertical="center"/>
    </xf>
    <xf numFmtId="0" fontId="7" fillId="16" borderId="0" applyNumberFormat="0" applyBorder="0" applyAlignment="0" applyProtection="0">
      <alignment vertical="center"/>
    </xf>
    <xf numFmtId="0" fontId="0" fillId="17" borderId="0" applyNumberFormat="0" applyBorder="0" applyAlignment="0" applyProtection="0">
      <alignment vertical="center"/>
    </xf>
    <xf numFmtId="0" fontId="7" fillId="25" borderId="0" applyNumberFormat="0" applyBorder="0" applyAlignment="0" applyProtection="0">
      <alignment vertical="center"/>
    </xf>
    <xf numFmtId="0" fontId="32" fillId="0" borderId="0" applyNumberFormat="0" applyFill="0" applyBorder="0" applyAlignment="0" applyProtection="0">
      <alignment vertical="top"/>
      <protection locked="0"/>
    </xf>
  </cellStyleXfs>
  <cellXfs count="276">
    <xf numFmtId="0" fontId="0" fillId="0" borderId="0" xfId="0"/>
    <xf numFmtId="0" fontId="0" fillId="0" borderId="0" xfId="0" applyAlignment="1">
      <alignment horizontal="center"/>
    </xf>
    <xf numFmtId="0" fontId="0" fillId="0" borderId="0" xfId="0" applyAlignment="1">
      <alignment horizontal="left"/>
    </xf>
    <xf numFmtId="0" fontId="1" fillId="2" borderId="0" xfId="10" applyFill="1" applyAlignment="1">
      <alignment vertical="center"/>
    </xf>
    <xf numFmtId="0" fontId="0" fillId="0" borderId="0" xfId="0" applyAlignment="1">
      <alignment horizontal="left" indent="2"/>
    </xf>
    <xf numFmtId="0" fontId="2" fillId="3" borderId="1" xfId="0" applyFont="1" applyFill="1" applyBorder="1" applyAlignment="1">
      <alignment horizontal="center" vertical="center" wrapText="1"/>
    </xf>
    <xf numFmtId="0" fontId="3" fillId="4"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4" fillId="0" borderId="1" xfId="0" applyFont="1" applyBorder="1" applyAlignment="1">
      <alignment horizontal="center" vertical="top" wrapText="1"/>
    </xf>
    <xf numFmtId="0" fontId="4" fillId="5" borderId="1" xfId="0" applyFont="1" applyFill="1" applyBorder="1" applyAlignment="1">
      <alignment horizontal="left" vertical="top" wrapText="1"/>
    </xf>
    <xf numFmtId="0" fontId="4" fillId="5" borderId="1" xfId="0" applyFont="1" applyFill="1" applyBorder="1" applyAlignment="1">
      <alignment horizontal="center" vertical="top" wrapText="1"/>
    </xf>
    <xf numFmtId="0" fontId="4" fillId="5" borderId="1" xfId="0" applyFont="1" applyFill="1" applyBorder="1" applyAlignment="1">
      <alignment vertical="top" wrapText="1"/>
    </xf>
    <xf numFmtId="0" fontId="1" fillId="0" borderId="0" xfId="10" applyAlignment="1">
      <alignment vertical="center"/>
    </xf>
    <xf numFmtId="0" fontId="0" fillId="0" borderId="0" xfId="0" applyAlignment="1">
      <alignment horizontal="center" vertical="center"/>
    </xf>
    <xf numFmtId="0" fontId="0" fillId="0" borderId="0" xfId="0" applyAlignment="1">
      <alignment horizontal="left" vertical="center"/>
    </xf>
    <xf numFmtId="0" fontId="5" fillId="0" borderId="0" xfId="0" applyFont="1" applyAlignment="1">
      <alignment horizontal="left" vertical="center"/>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0" fillId="0" borderId="0" xfId="0" applyFill="1" applyBorder="1" applyAlignment="1">
      <alignment horizontal="center" vertical="center"/>
    </xf>
    <xf numFmtId="0" fontId="2" fillId="3" borderId="2"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vertical="center" wrapText="1"/>
    </xf>
    <xf numFmtId="0" fontId="3" fillId="4"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center" vertical="center" wrapText="1"/>
    </xf>
    <xf numFmtId="0" fontId="4" fillId="0" borderId="1" xfId="0" applyFont="1" applyFill="1" applyBorder="1" applyAlignment="1">
      <alignment vertical="center" wrapText="1"/>
    </xf>
    <xf numFmtId="0" fontId="4" fillId="5" borderId="1" xfId="0" applyFont="1" applyFill="1" applyBorder="1" applyAlignment="1">
      <alignment vertical="center" wrapText="1"/>
    </xf>
    <xf numFmtId="0" fontId="0" fillId="0" borderId="0" xfId="0" applyAlignment="1">
      <alignment vertical="center"/>
    </xf>
    <xf numFmtId="0" fontId="5" fillId="0" borderId="0" xfId="0" applyFont="1"/>
    <xf numFmtId="0" fontId="6" fillId="0" borderId="0" xfId="0" applyFont="1" applyFill="1" applyBorder="1" applyAlignment="1">
      <alignment vertical="center" wrapText="1"/>
    </xf>
    <xf numFmtId="0" fontId="0" fillId="0" borderId="0" xfId="0" applyFill="1" applyBorder="1" applyAlignment="1">
      <alignment vertical="center"/>
    </xf>
    <xf numFmtId="0" fontId="4" fillId="0" borderId="1" xfId="0" applyFont="1" applyBorder="1" applyAlignment="1">
      <alignment vertical="center" wrapText="1"/>
    </xf>
    <xf numFmtId="0" fontId="4" fillId="0" borderId="6" xfId="0" applyFont="1" applyBorder="1" applyAlignment="1">
      <alignment vertical="center" wrapText="1"/>
    </xf>
    <xf numFmtId="0" fontId="4" fillId="0" borderId="2" xfId="0" applyFont="1" applyBorder="1" applyAlignment="1">
      <alignment horizontal="center" vertical="center" wrapText="1"/>
    </xf>
    <xf numFmtId="0" fontId="4" fillId="5" borderId="4"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6" fillId="0" borderId="0"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179" fontId="4" fillId="5" borderId="1" xfId="6" applyNumberFormat="1" applyFont="1" applyFill="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vertical="center"/>
    </xf>
    <xf numFmtId="0" fontId="0" fillId="8" borderId="1" xfId="0" applyFill="1" applyBorder="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9"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179" fontId="4" fillId="5" borderId="1" xfId="0" applyNumberFormat="1" applyFont="1" applyFill="1" applyBorder="1" applyAlignment="1">
      <alignment horizontal="center" vertical="center" wrapText="1"/>
    </xf>
    <xf numFmtId="0" fontId="2" fillId="6" borderId="7" xfId="0" applyFont="1" applyFill="1" applyBorder="1" applyAlignment="1">
      <alignment horizontal="center" vertical="center" wrapText="1"/>
    </xf>
    <xf numFmtId="0" fontId="7" fillId="0" borderId="0" xfId="0" applyFont="1" applyAlignment="1">
      <alignment vertical="center"/>
    </xf>
    <xf numFmtId="0" fontId="4" fillId="5" borderId="1" xfId="0" applyFont="1" applyFill="1" applyBorder="1" applyAlignment="1">
      <alignment horizontal="center" vertical="center" wrapText="1"/>
    </xf>
    <xf numFmtId="0" fontId="0" fillId="5" borderId="1" xfId="0" applyFill="1" applyBorder="1" applyAlignment="1">
      <alignment vertical="center" wrapText="1"/>
    </xf>
    <xf numFmtId="177" fontId="4" fillId="5" borderId="1" xfId="0" applyNumberFormat="1" applyFont="1" applyFill="1" applyBorder="1" applyAlignment="1">
      <alignment vertical="center" wrapText="1"/>
    </xf>
    <xf numFmtId="0" fontId="4" fillId="0" borderId="7" xfId="0" applyFont="1" applyBorder="1" applyAlignment="1">
      <alignment horizontal="center" vertical="center" wrapText="1"/>
    </xf>
    <xf numFmtId="179" fontId="0" fillId="0" borderId="0" xfId="0" applyNumberFormat="1" applyAlignment="1">
      <alignment vertical="center"/>
    </xf>
    <xf numFmtId="0" fontId="0" fillId="0" borderId="0" xfId="0" applyFill="1" applyBorder="1"/>
    <xf numFmtId="0" fontId="8" fillId="2" borderId="0" xfId="10" applyFont="1" applyFill="1" applyAlignment="1">
      <alignment vertical="center"/>
    </xf>
    <xf numFmtId="0" fontId="9" fillId="5" borderId="1" xfId="0" applyFont="1" applyFill="1" applyBorder="1" applyAlignment="1">
      <alignment wrapText="1"/>
    </xf>
    <xf numFmtId="0" fontId="10" fillId="0" borderId="5" xfId="0" applyFont="1" applyFill="1" applyBorder="1" applyAlignment="1">
      <alignment horizontal="center" vertical="center"/>
    </xf>
    <xf numFmtId="0" fontId="0" fillId="0" borderId="0" xfId="0" applyBorder="1" applyAlignment="1">
      <alignment vertical="center"/>
    </xf>
    <xf numFmtId="0" fontId="4" fillId="5" borderId="1" xfId="0" applyFont="1" applyFill="1" applyBorder="1" applyAlignment="1">
      <alignment vertical="center" wrapText="1"/>
    </xf>
    <xf numFmtId="0" fontId="0" fillId="0" borderId="5" xfId="0" applyFill="1" applyBorder="1" applyAlignment="1">
      <alignment horizontal="center" vertical="center"/>
    </xf>
    <xf numFmtId="0" fontId="11" fillId="5" borderId="1" xfId="0" applyFont="1" applyFill="1" applyBorder="1" applyAlignment="1">
      <alignment wrapText="1"/>
    </xf>
    <xf numFmtId="0" fontId="10" fillId="0" borderId="0" xfId="0" applyFont="1" applyFill="1" applyBorder="1" applyAlignment="1">
      <alignment vertical="top"/>
    </xf>
    <xf numFmtId="0" fontId="9" fillId="5" borderId="1" xfId="0" applyFont="1" applyFill="1" applyBorder="1" applyAlignment="1">
      <alignment wrapText="1"/>
    </xf>
    <xf numFmtId="0" fontId="10" fillId="0" borderId="0" xfId="0" applyFont="1" applyFill="1" applyBorder="1" applyAlignment="1">
      <alignment vertical="top"/>
    </xf>
    <xf numFmtId="0" fontId="4" fillId="5" borderId="1" xfId="0" applyFont="1" applyFill="1" applyBorder="1" applyAlignment="1">
      <alignment vertical="center" wrapText="1"/>
    </xf>
    <xf numFmtId="0" fontId="4" fillId="5" borderId="1" xfId="0" applyFont="1" applyFill="1" applyBorder="1" applyAlignment="1">
      <alignment vertical="center" wrapText="1"/>
    </xf>
    <xf numFmtId="0" fontId="3" fillId="4" borderId="6" xfId="0" applyFont="1" applyFill="1" applyBorder="1" applyAlignment="1">
      <alignment horizontal="center" vertical="center" wrapText="1"/>
    </xf>
    <xf numFmtId="0" fontId="10" fillId="0" borderId="5" xfId="0" applyFont="1" applyFill="1" applyBorder="1" applyAlignment="1"/>
    <xf numFmtId="0" fontId="0" fillId="0" borderId="5" xfId="0" applyFill="1" applyBorder="1" applyAlignment="1">
      <alignment vertical="center"/>
    </xf>
    <xf numFmtId="0" fontId="0" fillId="0" borderId="1" xfId="0" applyBorder="1" applyAlignment="1">
      <alignment vertical="center" wrapText="1"/>
    </xf>
    <xf numFmtId="0" fontId="0" fillId="0" borderId="5" xfId="0" applyBorder="1" applyAlignment="1">
      <alignment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0" fillId="0" borderId="1" xfId="0" applyBorder="1" applyAlignment="1">
      <alignment horizontal="center" vertical="center"/>
    </xf>
    <xf numFmtId="0" fontId="0" fillId="5" borderId="0" xfId="0" applyFill="1" applyAlignment="1">
      <alignment horizontal="center" vertic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0" fillId="0" borderId="0" xfId="0" applyAlignment="1"/>
    <xf numFmtId="0" fontId="3" fillId="4" borderId="1" xfId="0" applyFont="1" applyFill="1" applyBorder="1" applyAlignment="1">
      <alignment horizontal="center" vertical="center"/>
    </xf>
    <xf numFmtId="0" fontId="4" fillId="0" borderId="1" xfId="0" applyFont="1" applyBorder="1" applyAlignment="1">
      <alignment horizontal="center" vertical="center"/>
    </xf>
    <xf numFmtId="0" fontId="12" fillId="0" borderId="0" xfId="0" applyFont="1" applyBorder="1" applyAlignment="1">
      <alignment horizontal="center" vertical="center"/>
    </xf>
    <xf numFmtId="0" fontId="13" fillId="10"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13" fillId="0" borderId="0" xfId="0" applyFont="1" applyBorder="1" applyAlignment="1">
      <alignment horizontal="center" vertical="center"/>
    </xf>
    <xf numFmtId="0" fontId="13" fillId="0" borderId="0" xfId="0" applyFont="1" applyBorder="1" applyAlignment="1">
      <alignment horizontal="center" vertical="top"/>
    </xf>
    <xf numFmtId="0" fontId="13" fillId="0" borderId="0" xfId="0" applyFont="1" applyBorder="1" applyAlignment="1">
      <alignment vertical="top"/>
    </xf>
    <xf numFmtId="0" fontId="0" fillId="0" borderId="0" xfId="0"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left" vertical="top"/>
    </xf>
    <xf numFmtId="179" fontId="14" fillId="0" borderId="0" xfId="0" applyNumberFormat="1" applyFont="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top"/>
    </xf>
    <xf numFmtId="179" fontId="14" fillId="0" borderId="0" xfId="0" applyNumberFormat="1" applyFont="1" applyFill="1" applyBorder="1" applyAlignment="1">
      <alignment horizontal="center" vertical="center"/>
    </xf>
    <xf numFmtId="0" fontId="15" fillId="0" borderId="0" xfId="0" applyFont="1" applyBorder="1" applyAlignment="1">
      <alignment horizontal="left" vertical="top"/>
    </xf>
    <xf numFmtId="0" fontId="0" fillId="0" borderId="0" xfId="0" applyBorder="1" applyAlignment="1"/>
    <xf numFmtId="0" fontId="14" fillId="0" borderId="0" xfId="0" applyFont="1" applyBorder="1" applyAlignment="1">
      <alignment vertical="center"/>
    </xf>
    <xf numFmtId="0" fontId="14" fillId="0" borderId="0" xfId="0" applyFont="1" applyBorder="1" applyAlignment="1">
      <alignment vertical="top"/>
    </xf>
    <xf numFmtId="4" fontId="14" fillId="0" borderId="0" xfId="0" applyNumberFormat="1" applyFont="1" applyBorder="1" applyAlignment="1">
      <alignment horizontal="center" vertical="center"/>
    </xf>
    <xf numFmtId="0" fontId="14" fillId="0" borderId="0" xfId="0" applyFont="1" applyBorder="1" applyAlignment="1">
      <alignment horizontal="justify" vertical="top"/>
    </xf>
    <xf numFmtId="0" fontId="14" fillId="0" borderId="0" xfId="0" applyFont="1" applyBorder="1" applyAlignment="1">
      <alignment horizontal="center" vertical="top"/>
    </xf>
    <xf numFmtId="0" fontId="14" fillId="0" borderId="0" xfId="0" applyFont="1" applyBorder="1" applyAlignment="1"/>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Fill="1" applyAlignment="1">
      <alignment vertical="center"/>
    </xf>
    <xf numFmtId="0" fontId="4" fillId="0" borderId="1" xfId="0" applyFont="1" applyFill="1" applyBorder="1" applyAlignment="1">
      <alignment horizontal="center" vertical="center"/>
    </xf>
    <xf numFmtId="0" fontId="2" fillId="6" borderId="6"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16" fillId="5" borderId="1" xfId="0" applyFont="1" applyFill="1" applyBorder="1" applyAlignment="1">
      <alignment horizontal="left" vertical="center"/>
    </xf>
    <xf numFmtId="0" fontId="16" fillId="11" borderId="1" xfId="0" applyFont="1" applyFill="1" applyBorder="1" applyAlignment="1">
      <alignment horizontal="center" vertical="center" wrapText="1"/>
    </xf>
    <xf numFmtId="0" fontId="16" fillId="11" borderId="1" xfId="0" applyFont="1" applyFill="1" applyBorder="1" applyAlignment="1">
      <alignment horizontal="left" vertical="center"/>
    </xf>
    <xf numFmtId="0" fontId="16" fillId="11" borderId="1" xfId="0" applyFont="1" applyFill="1" applyBorder="1" applyAlignment="1">
      <alignment horizontal="center" vertical="center"/>
    </xf>
    <xf numFmtId="0" fontId="16" fillId="5" borderId="6" xfId="0" applyFont="1" applyFill="1" applyBorder="1" applyAlignment="1">
      <alignment horizontal="center" vertical="center" wrapText="1"/>
    </xf>
    <xf numFmtId="0" fontId="16" fillId="5" borderId="6" xfId="0" applyFont="1" applyFill="1" applyBorder="1" applyAlignment="1">
      <alignment horizontal="left" vertical="center"/>
    </xf>
    <xf numFmtId="0" fontId="16" fillId="0" borderId="0" xfId="0" applyFont="1" applyFill="1" applyBorder="1" applyAlignment="1">
      <alignment horizontal="center" vertical="center" wrapText="1"/>
    </xf>
    <xf numFmtId="0" fontId="0" fillId="0" borderId="0" xfId="0" applyBorder="1"/>
    <xf numFmtId="0" fontId="17" fillId="0" borderId="0" xfId="0" applyFont="1" applyBorder="1" applyAlignment="1">
      <alignment vertical="top" wrapText="1"/>
    </xf>
    <xf numFmtId="0" fontId="16" fillId="5" borderId="1" xfId="0" applyFont="1" applyFill="1" applyBorder="1" applyAlignment="1">
      <alignment vertical="center" wrapText="1"/>
    </xf>
    <xf numFmtId="0" fontId="0" fillId="5" borderId="1" xfId="0" applyFill="1" applyBorder="1"/>
    <xf numFmtId="0" fontId="0" fillId="11" borderId="1" xfId="0" applyFill="1" applyBorder="1"/>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41" fontId="18" fillId="5" borderId="1" xfId="3" applyFont="1" applyFill="1" applyBorder="1" applyAlignment="1">
      <alignment vertical="center" wrapText="1"/>
    </xf>
    <xf numFmtId="41" fontId="19" fillId="0" borderId="1" xfId="3" applyFont="1" applyBorder="1" applyAlignment="1">
      <alignment vertical="center" wrapText="1"/>
    </xf>
    <xf numFmtId="0" fontId="4" fillId="5" borderId="1" xfId="2" applyNumberFormat="1" applyFont="1" applyFill="1" applyBorder="1" applyAlignment="1">
      <alignment vertical="center" wrapText="1"/>
    </xf>
    <xf numFmtId="3" fontId="4" fillId="5" borderId="1" xfId="2" applyNumberFormat="1" applyFont="1" applyFill="1" applyBorder="1" applyAlignment="1">
      <alignment vertical="center" wrapText="1"/>
    </xf>
    <xf numFmtId="41" fontId="20" fillId="0" borderId="0" xfId="3" applyFont="1" applyAlignment="1">
      <alignment vertical="center"/>
    </xf>
    <xf numFmtId="0" fontId="2" fillId="0" borderId="1" xfId="2" applyNumberFormat="1" applyFont="1" applyBorder="1" applyAlignment="1">
      <alignment vertical="center" wrapText="1"/>
    </xf>
    <xf numFmtId="0" fontId="0" fillId="0" borderId="0" xfId="0"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0" fillId="5" borderId="1" xfId="0" applyFont="1" applyFill="1" applyBorder="1" applyAlignment="1">
      <alignment horizontal="center" vertical="center"/>
    </xf>
    <xf numFmtId="0" fontId="0" fillId="5" borderId="1" xfId="0" applyFont="1" applyFill="1" applyBorder="1" applyAlignment="1">
      <alignment vertical="center"/>
    </xf>
    <xf numFmtId="0" fontId="21" fillId="5" borderId="1" xfId="0" applyFont="1" applyFill="1" applyBorder="1" applyAlignment="1">
      <alignment wrapText="1"/>
    </xf>
    <xf numFmtId="0" fontId="0" fillId="5" borderId="1" xfId="0" applyFont="1" applyFill="1" applyBorder="1" applyAlignment="1">
      <alignment wrapText="1"/>
    </xf>
    <xf numFmtId="0" fontId="4" fillId="0" borderId="6" xfId="0" applyFont="1" applyFill="1" applyBorder="1" applyAlignment="1">
      <alignment vertical="center" wrapText="1"/>
    </xf>
    <xf numFmtId="0" fontId="0" fillId="0" borderId="0" xfId="0" applyFill="1" applyAlignment="1">
      <alignment horizontal="center" vertical="center"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vertical="top" wrapText="1"/>
    </xf>
    <xf numFmtId="0" fontId="0" fillId="0" borderId="0" xfId="0" applyFill="1"/>
    <xf numFmtId="0" fontId="0" fillId="0" borderId="0" xfId="0" applyFill="1" applyAlignment="1">
      <alignment horizontal="center"/>
    </xf>
    <xf numFmtId="0" fontId="4" fillId="5" borderId="1" xfId="0" applyFont="1" applyFill="1" applyBorder="1" applyAlignment="1">
      <alignment horizontal="left" vertical="top" wrapText="1"/>
    </xf>
    <xf numFmtId="0" fontId="4" fillId="5" borderId="1" xfId="0" applyFont="1" applyFill="1" applyBorder="1" applyAlignment="1">
      <alignment horizontal="center" vertical="top" wrapText="1"/>
    </xf>
    <xf numFmtId="0" fontId="4" fillId="5" borderId="1" xfId="0" applyFont="1" applyFill="1" applyBorder="1" applyAlignment="1">
      <alignment vertical="top" wrapText="1"/>
    </xf>
    <xf numFmtId="0" fontId="0" fillId="0" borderId="0" xfId="0" applyFill="1" applyBorder="1" applyAlignment="1">
      <alignment horizontal="left"/>
    </xf>
    <xf numFmtId="0" fontId="2"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ill="1" applyBorder="1" applyAlignment="1">
      <alignment wrapText="1"/>
    </xf>
    <xf numFmtId="0" fontId="0" fillId="0" borderId="0" xfId="0" applyFill="1" applyBorder="1" applyAlignment="1">
      <alignment horizontal="center" wrapText="1"/>
    </xf>
    <xf numFmtId="0" fontId="0" fillId="0" borderId="0" xfId="0" applyAlignment="1">
      <alignment wrapText="1"/>
    </xf>
    <xf numFmtId="0" fontId="0" fillId="0" borderId="0" xfId="0" applyAlignment="1">
      <alignment horizontal="center" wrapText="1"/>
    </xf>
    <xf numFmtId="0" fontId="6" fillId="5" borderId="1" xfId="0" applyNumberFormat="1" applyFont="1" applyFill="1" applyBorder="1" applyAlignment="1" applyProtection="1">
      <alignment horizontal="left" vertical="top" wrapText="1"/>
      <protection locked="0"/>
    </xf>
    <xf numFmtId="0" fontId="0" fillId="5" borderId="1" xfId="0" applyFill="1" applyBorder="1" applyAlignment="1">
      <alignment horizontal="center" wrapText="1"/>
    </xf>
    <xf numFmtId="0" fontId="0" fillId="0" borderId="0" xfId="0" applyFont="1" applyFill="1" applyBorder="1" applyAlignment="1">
      <alignment horizontal="center" vertical="center"/>
    </xf>
    <xf numFmtId="0" fontId="1" fillId="2" borderId="0" xfId="10" applyFont="1" applyFill="1" applyAlignment="1">
      <alignment vertical="center"/>
    </xf>
    <xf numFmtId="0" fontId="4" fillId="0" borderId="1" xfId="0" applyFont="1" applyFill="1" applyBorder="1" applyAlignment="1">
      <alignment vertical="center" wrapText="1"/>
    </xf>
    <xf numFmtId="0" fontId="4" fillId="0" borderId="6" xfId="0" applyFont="1" applyFill="1" applyBorder="1" applyAlignment="1">
      <alignment vertical="center" wrapText="1"/>
    </xf>
    <xf numFmtId="0" fontId="3" fillId="7" borderId="1" xfId="0" applyFont="1" applyFill="1" applyBorder="1" applyAlignment="1">
      <alignment horizontal="center" vertical="top" wrapText="1"/>
    </xf>
    <xf numFmtId="0" fontId="3" fillId="7" borderId="1" xfId="0" applyFont="1" applyFill="1" applyBorder="1" applyAlignment="1">
      <alignment horizontal="center" wrapText="1"/>
    </xf>
    <xf numFmtId="0" fontId="4" fillId="5" borderId="1" xfId="0" applyFont="1" applyFill="1" applyBorder="1" applyAlignment="1">
      <alignment horizontal="left" wrapText="1"/>
    </xf>
    <xf numFmtId="0" fontId="4" fillId="5" borderId="1" xfId="0" applyFont="1" applyFill="1" applyBorder="1" applyAlignment="1">
      <alignment horizontal="center"/>
    </xf>
    <xf numFmtId="0" fontId="4" fillId="5" borderId="6" xfId="0" applyFont="1" applyFill="1" applyBorder="1" applyAlignment="1">
      <alignment horizontal="left" wrapText="1"/>
    </xf>
    <xf numFmtId="0" fontId="4" fillId="0" borderId="9" xfId="0" applyFont="1" applyFill="1" applyBorder="1" applyAlignment="1">
      <alignment horizontal="left" wrapText="1"/>
    </xf>
    <xf numFmtId="0" fontId="22" fillId="0" borderId="0" xfId="0" applyFont="1" applyFill="1" applyBorder="1" applyAlignment="1">
      <alignment vertical="center"/>
    </xf>
    <xf numFmtId="0" fontId="0" fillId="0" borderId="0" xfId="0" applyAlignment="1"/>
    <xf numFmtId="0" fontId="5" fillId="0" borderId="0" xfId="0" applyFont="1" applyAlignment="1">
      <alignment vertical="center"/>
    </xf>
    <xf numFmtId="0" fontId="2" fillId="12" borderId="1" xfId="0" applyFont="1" applyFill="1" applyBorder="1" applyAlignment="1">
      <alignment horizontal="center" vertical="center" wrapText="1"/>
    </xf>
    <xf numFmtId="180" fontId="4" fillId="5" borderId="1" xfId="0" applyNumberFormat="1" applyFont="1" applyFill="1" applyBorder="1" applyAlignment="1">
      <alignment horizontal="center" vertical="center" wrapText="1"/>
    </xf>
    <xf numFmtId="180" fontId="0" fillId="5" borderId="1" xfId="0" applyNumberFormat="1" applyFill="1" applyBorder="1" applyAlignment="1">
      <alignment horizontal="center" vertical="center"/>
    </xf>
    <xf numFmtId="0" fontId="23" fillId="5" borderId="1" xfId="0" applyFont="1" applyFill="1" applyBorder="1" applyAlignment="1">
      <alignment horizontal="left" vertical="center" wrapText="1"/>
    </xf>
    <xf numFmtId="0" fontId="2" fillId="6" borderId="11" xfId="0" applyFont="1" applyFill="1" applyBorder="1" applyAlignment="1">
      <alignment horizontal="center" vertical="center" wrapText="1"/>
    </xf>
    <xf numFmtId="0" fontId="0" fillId="5" borderId="1" xfId="0" applyFill="1" applyBorder="1" applyAlignment="1">
      <alignment vertical="center"/>
    </xf>
    <xf numFmtId="0" fontId="0" fillId="0" borderId="0" xfId="0" applyFill="1" applyBorder="1" applyAlignment="1">
      <alignment vertical="center"/>
    </xf>
    <xf numFmtId="0" fontId="6" fillId="0" borderId="0" xfId="0" applyFont="1" applyFill="1" applyBorder="1" applyAlignment="1" applyProtection="1">
      <alignment horizontal="center" vertical="top"/>
      <protection locked="0"/>
    </xf>
    <xf numFmtId="0" fontId="4" fillId="13" borderId="1" xfId="0" applyFont="1" applyFill="1" applyBorder="1" applyAlignment="1">
      <alignment horizontal="center" vertical="center" wrapText="1"/>
    </xf>
    <xf numFmtId="0" fontId="0" fillId="5" borderId="1" xfId="0" applyFill="1" applyBorder="1" applyAlignment="1">
      <alignment horizontal="center" vertical="center"/>
    </xf>
    <xf numFmtId="0" fontId="4" fillId="5" borderId="2" xfId="0" applyFont="1" applyFill="1" applyBorder="1" applyAlignment="1">
      <alignment horizontal="left" vertical="center" wrapText="1"/>
    </xf>
    <xf numFmtId="0" fontId="0" fillId="0" borderId="0" xfId="0" applyFill="1" applyBorder="1" applyAlignment="1">
      <alignment horizontal="center" vertical="center"/>
    </xf>
    <xf numFmtId="0" fontId="15" fillId="0" borderId="1" xfId="0" applyFont="1" applyBorder="1" applyAlignment="1">
      <alignment vertical="center"/>
    </xf>
    <xf numFmtId="0" fontId="0" fillId="14" borderId="1" xfId="0" applyFill="1" applyBorder="1" applyAlignment="1">
      <alignment vertical="center"/>
    </xf>
    <xf numFmtId="0" fontId="0" fillId="14" borderId="2" xfId="0" applyFill="1" applyBorder="1" applyAlignment="1">
      <alignment vertical="center"/>
    </xf>
    <xf numFmtId="0" fontId="0" fillId="0" borderId="0" xfId="0" applyFill="1" applyBorder="1" applyAlignment="1">
      <alignment horizontal="center" vertical="center"/>
    </xf>
    <xf numFmtId="0" fontId="3" fillId="7"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2"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0" fillId="5" borderId="1" xfId="0" applyFill="1" applyBorder="1" applyAlignment="1">
      <alignment vertical="center" wrapText="1"/>
    </xf>
    <xf numFmtId="177" fontId="25" fillId="5" borderId="1" xfId="0" applyNumberFormat="1" applyFont="1" applyFill="1" applyBorder="1" applyAlignment="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0" fillId="5" borderId="1" xfId="0" applyFill="1" applyBorder="1" applyAlignment="1">
      <alignment vertical="center"/>
    </xf>
    <xf numFmtId="0" fontId="24" fillId="5" borderId="1" xfId="0" applyFont="1" applyFill="1" applyBorder="1" applyAlignment="1">
      <alignment horizontal="center" wrapText="1"/>
    </xf>
    <xf numFmtId="0" fontId="27" fillId="5" borderId="1" xfId="0" applyFont="1" applyFill="1" applyBorder="1" applyAlignment="1">
      <alignment horizontal="center" vertical="center" wrapText="1"/>
    </xf>
    <xf numFmtId="177" fontId="27" fillId="5" borderId="1" xfId="0" applyNumberFormat="1" applyFont="1" applyFill="1" applyBorder="1" applyAlignment="1">
      <alignment horizontal="center" vertical="center" wrapText="1"/>
    </xf>
    <xf numFmtId="0" fontId="28" fillId="5" borderId="1" xfId="0" applyFont="1" applyFill="1" applyBorder="1" applyAlignment="1">
      <alignment horizontal="center" vertical="center" wrapText="1"/>
    </xf>
    <xf numFmtId="0" fontId="29" fillId="5" borderId="1" xfId="0" applyFont="1" applyFill="1" applyBorder="1" applyAlignment="1">
      <alignment horizontal="center" vertical="center" wrapText="1"/>
    </xf>
    <xf numFmtId="58" fontId="4" fillId="5" borderId="1" xfId="0" applyNumberFormat="1"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6" xfId="0" applyFont="1" applyFill="1" applyBorder="1" applyAlignment="1">
      <alignment horizontal="left" vertical="center" wrapText="1"/>
    </xf>
    <xf numFmtId="58" fontId="4" fillId="5" borderId="6" xfId="0" applyNumberFormat="1" applyFont="1" applyFill="1" applyBorder="1" applyAlignment="1">
      <alignment horizontal="center" vertical="center" wrapText="1"/>
    </xf>
    <xf numFmtId="0" fontId="29" fillId="5" borderId="6" xfId="0" applyFont="1" applyFill="1" applyBorder="1" applyAlignment="1">
      <alignment horizontal="center" vertical="center" wrapText="1"/>
    </xf>
    <xf numFmtId="0" fontId="4" fillId="0" borderId="0" xfId="0" applyFont="1" applyFill="1" applyBorder="1" applyAlignment="1">
      <alignment horizontal="left" vertical="center" wrapText="1"/>
    </xf>
    <xf numFmtId="58" fontId="4"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0" fillId="0" borderId="0" xfId="0"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0" fillId="0" borderId="0" xfId="0" applyFill="1" applyBorder="1" applyAlignment="1"/>
    <xf numFmtId="0" fontId="12"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12" fillId="0" borderId="0" xfId="0" applyFont="1"/>
    <xf numFmtId="0" fontId="12" fillId="12" borderId="1" xfId="0" applyFont="1" applyFill="1" applyBorder="1" applyAlignment="1">
      <alignment horizontal="center" vertical="center" wrapText="1"/>
    </xf>
    <xf numFmtId="0" fontId="0" fillId="0" borderId="1" xfId="0" applyBorder="1" applyAlignment="1">
      <alignment vertical="center" wrapText="1"/>
    </xf>
    <xf numFmtId="0" fontId="1" fillId="0" borderId="1" xfId="10" applyBorder="1" applyAlignment="1">
      <alignment horizontal="center"/>
    </xf>
    <xf numFmtId="0" fontId="1" fillId="0" borderId="1" xfId="10" applyBorder="1" applyAlignment="1">
      <alignment horizontal="center" vertical="center"/>
    </xf>
    <xf numFmtId="0" fontId="32" fillId="0" borderId="1" xfId="50" applyBorder="1" applyAlignment="1" applyProtection="1">
      <alignment horizontal="center" vertical="center"/>
    </xf>
    <xf numFmtId="0" fontId="0" fillId="0" borderId="1" xfId="0" applyBorder="1" applyAlignment="1">
      <alignment horizontal="left" vertical="center" wrapText="1"/>
    </xf>
    <xf numFmtId="0" fontId="8" fillId="0" borderId="1" xfId="10" applyFont="1" applyBorder="1" applyAlignment="1">
      <alignment horizontal="center" vertical="center"/>
    </xf>
    <xf numFmtId="178" fontId="1" fillId="0" borderId="1" xfId="10" applyNumberFormat="1" applyBorder="1" applyAlignment="1">
      <alignment horizontal="center"/>
    </xf>
    <xf numFmtId="0" fontId="33" fillId="0" borderId="0" xfId="0" applyFont="1" applyAlignment="1">
      <alignment vertical="center"/>
    </xf>
    <xf numFmtId="0" fontId="34" fillId="15" borderId="0" xfId="0" applyFont="1" applyFill="1" applyAlignment="1">
      <alignment vertical="center"/>
    </xf>
    <xf numFmtId="0" fontId="0" fillId="15" borderId="0" xfId="0" applyFill="1" applyAlignment="1">
      <alignment vertical="center"/>
    </xf>
    <xf numFmtId="0" fontId="0" fillId="15" borderId="0" xfId="0" applyFill="1" applyAlignment="1">
      <alignment horizontal="center" vertical="center"/>
    </xf>
    <xf numFmtId="0" fontId="35" fillId="16" borderId="0" xfId="0" applyFont="1" applyFill="1" applyAlignment="1">
      <alignment horizontal="center" vertical="center"/>
    </xf>
    <xf numFmtId="0" fontId="35" fillId="17" borderId="0" xfId="0" applyFont="1" applyFill="1" applyAlignment="1">
      <alignment horizontal="center" vertical="center"/>
    </xf>
    <xf numFmtId="0" fontId="36" fillId="15" borderId="0" xfId="0" applyFont="1" applyFill="1" applyAlignment="1">
      <alignment vertical="center"/>
    </xf>
    <xf numFmtId="0" fontId="33" fillId="15" borderId="0" xfId="0" applyFont="1" applyFill="1" applyAlignment="1">
      <alignment vertical="center"/>
    </xf>
    <xf numFmtId="0" fontId="37" fillId="15" borderId="0" xfId="0" applyFont="1" applyFill="1" applyAlignment="1">
      <alignment vertical="center"/>
    </xf>
    <xf numFmtId="0" fontId="33" fillId="15" borderId="0" xfId="0" applyFont="1" applyFill="1" applyAlignment="1">
      <alignment horizontal="right" vertical="center"/>
    </xf>
    <xf numFmtId="0" fontId="33" fillId="18" borderId="0" xfId="0" applyFont="1" applyFill="1" applyAlignment="1">
      <alignment horizontal="left" vertical="center" wrapText="1"/>
    </xf>
    <xf numFmtId="0" fontId="33" fillId="18" borderId="0" xfId="0" applyFont="1" applyFill="1" applyAlignment="1">
      <alignment horizontal="left" vertical="center"/>
    </xf>
    <xf numFmtId="0" fontId="38" fillId="15" borderId="0" xfId="0" applyFont="1" applyFill="1" applyAlignment="1">
      <alignment vertical="center" wrapText="1"/>
    </xf>
    <xf numFmtId="0" fontId="33" fillId="15" borderId="0" xfId="0" applyFont="1" applyFill="1" applyAlignment="1">
      <alignment horizontal="left" vertical="center"/>
    </xf>
    <xf numFmtId="58" fontId="33" fillId="18" borderId="0" xfId="0" applyNumberFormat="1" applyFont="1" applyFill="1" applyAlignment="1">
      <alignment horizontal="left" vertical="center"/>
    </xf>
    <xf numFmtId="0" fontId="33" fillId="18" borderId="0" xfId="0" applyFont="1" applyFill="1" applyAlignment="1">
      <alignment horizontal="center" vertical="center"/>
    </xf>
    <xf numFmtId="0" fontId="37" fillId="15" borderId="0" xfId="0" applyFont="1" applyFill="1" applyAlignment="1">
      <alignment horizontal="left" vertical="center"/>
    </xf>
    <xf numFmtId="0" fontId="1" fillId="18" borderId="0" xfId="10" applyFill="1" applyAlignment="1">
      <alignment horizontal="left" vertical="center"/>
    </xf>
    <xf numFmtId="0" fontId="0" fillId="15" borderId="0" xfId="0" applyFill="1" applyAlignment="1">
      <alignment horizontal="right" vertical="center"/>
    </xf>
    <xf numFmtId="0" fontId="39" fillId="15" borderId="0" xfId="0" applyFont="1" applyFill="1" applyAlignment="1">
      <alignment vertical="center"/>
    </xf>
    <xf numFmtId="58" fontId="40" fillId="15" borderId="0" xfId="0" applyNumberFormat="1" applyFont="1" applyFill="1" applyAlignment="1">
      <alignment vertical="center"/>
    </xf>
    <xf numFmtId="0" fontId="40" fillId="15" borderId="0" xfId="0" applyFont="1" applyFill="1" applyAlignment="1">
      <alignment vertical="center"/>
    </xf>
    <xf numFmtId="58" fontId="0" fillId="15" borderId="0" xfId="0" applyNumberFormat="1" applyFill="1" applyAlignment="1">
      <alignment vertical="center"/>
    </xf>
    <xf numFmtId="0" fontId="33" fillId="18" borderId="0" xfId="0" applyFont="1" applyFill="1" applyAlignment="1">
      <alignment vertical="center"/>
    </xf>
    <xf numFmtId="0" fontId="41" fillId="15" borderId="0" xfId="0" applyFont="1" applyFill="1" applyAlignment="1">
      <alignment horizontal="center" vertical="center"/>
    </xf>
    <xf numFmtId="0" fontId="42" fillId="15" borderId="0" xfId="0" applyFont="1" applyFill="1" applyAlignment="1">
      <alignment vertical="center" wrapText="1"/>
    </xf>
    <xf numFmtId="0" fontId="0" fillId="15" borderId="12" xfId="0" applyFill="1" applyBorder="1" applyAlignment="1">
      <alignment vertical="center"/>
    </xf>
    <xf numFmtId="0" fontId="37" fillId="15" borderId="0" xfId="0" applyFont="1" applyFill="1" applyAlignment="1">
      <alignment horizontal="right" vertical="center"/>
    </xf>
    <xf numFmtId="177" fontId="33" fillId="18" borderId="0" xfId="0" applyNumberFormat="1" applyFont="1" applyFill="1" applyAlignment="1">
      <alignment horizontal="left" vertical="center"/>
    </xf>
    <xf numFmtId="0" fontId="1" fillId="0" borderId="1" xfId="10" applyBorder="1" applyAlignment="1" quotePrefix="1">
      <alignment horizontal="center"/>
    </xf>
    <xf numFmtId="178" fontId="1" fillId="0" borderId="1" xfId="10" applyNumberFormat="1" applyBorder="1" applyAlignment="1" quotePrefix="1">
      <alignment horizontal="center"/>
    </xf>
    <xf numFmtId="0" fontId="4" fillId="13" borderId="1" xfId="0" applyFont="1" applyFill="1" applyBorder="1" applyAlignment="1" quotePrefix="1">
      <alignment horizontal="center" vertical="center" wrapText="1"/>
    </xf>
  </cellXfs>
  <cellStyles count="51">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Percent 2" xfId="43"/>
    <cellStyle name="Accent5" xfId="44" builtinId="45"/>
    <cellStyle name="40% - Accent5" xfId="45" builtinId="47"/>
    <cellStyle name="60% - Accent5" xfId="46" builtinId="48"/>
    <cellStyle name="Accent6" xfId="47" builtinId="49"/>
    <cellStyle name="40% - Accent6" xfId="48" builtinId="51"/>
    <cellStyle name="60% - Accent6" xfId="49" builtinId="52"/>
    <cellStyle name="Hyperlink 2" xfId="50"/>
  </cellStyles>
  <dxfs count="1">
    <dxf>
      <font>
        <color theme="0"/>
      </font>
      <fill>
        <patternFill patternType="solid">
          <bgColor rgb="FFFF0000"/>
        </patternFill>
      </fill>
    </dxf>
  </dxfs>
  <tableStyles count="0" defaultTableStyle="TableStyleMedium9" defaultPivotStyle="PivotStyleLight16"/>
  <colors>
    <mruColors>
      <color rgb="00FF0000"/>
      <color rgb="00222222"/>
      <color rgb="0066FF33"/>
      <color rgb="00BFBFBF"/>
      <color rgb="004F81BD"/>
      <color rgb="000000FF"/>
      <color rgb="00FFFFFF"/>
      <color rgb="0000808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0" Type="http://schemas.openxmlformats.org/officeDocument/2006/relationships/sharedStrings" Target="sharedStrings.xml"/><Relationship Id="rId5" Type="http://schemas.openxmlformats.org/officeDocument/2006/relationships/worksheet" Target="worksheets/sheet5.xml"/><Relationship Id="rId49" Type="http://schemas.openxmlformats.org/officeDocument/2006/relationships/styles" Target="styles.xml"/><Relationship Id="rId48" Type="http://schemas.openxmlformats.org/officeDocument/2006/relationships/theme" Target="theme/theme1.xml"/><Relationship Id="rId47" Type="http://schemas.openxmlformats.org/officeDocument/2006/relationships/externalLink" Target="externalLinks/externalLink3.xml"/><Relationship Id="rId46" Type="http://schemas.openxmlformats.org/officeDocument/2006/relationships/externalLink" Target="externalLinks/externalLink2.xml"/><Relationship Id="rId45" Type="http://schemas.openxmlformats.org/officeDocument/2006/relationships/externalLink" Target="externalLinks/externalLink1.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'8a'!$D$4</c:f>
              <c:strCache>
                <c:ptCount val="1"/>
                <c:pt idx="0">
                  <c:v>Min.</c:v>
                </c:pt>
              </c:strCache>
            </c:strRef>
          </c:tx>
          <c:spPr>
            <a:solidFill>
              <a:schemeClr val="accent1"/>
            </a:solidFill>
            <a:ln>
              <a:noFill/>
            </a:ln>
            <a:effectLst/>
          </c:spPr>
          <c:invertIfNegative val="0"/>
          <c:dLbls>
            <c:delete val="1"/>
          </c:dLbls>
          <c:cat>
            <c:strRef>
              <c:f>'8a'!$B$6:$B$8</c:f>
              <c:strCache>
                <c:ptCount val="3"/>
                <c:pt idx="0">
                  <c:v>TS-2</c:v>
                </c:pt>
                <c:pt idx="1">
                  <c:v>TS-1</c:v>
                </c:pt>
                <c:pt idx="2">
                  <c:v>TS</c:v>
                </c:pt>
              </c:strCache>
            </c:strRef>
          </c:cat>
          <c:val>
            <c:numRef>
              <c:f>'8a'!$D$6:$D$8</c:f>
              <c:numCache>
                <c:formatCode>General</c:formatCode>
                <c:ptCount val="3"/>
                <c:pt idx="0">
                  <c:v>3.38</c:v>
                </c:pt>
                <c:pt idx="1">
                  <c:v>3.39</c:v>
                </c:pt>
                <c:pt idx="2">
                  <c:v>3.47</c:v>
                </c:pt>
              </c:numCache>
            </c:numRef>
          </c:val>
        </c:ser>
        <c:ser>
          <c:idx val="1"/>
          <c:order val="1"/>
          <c:tx>
            <c:strRef>
              <c:f>'8a'!$E$4</c:f>
              <c:strCache>
                <c:ptCount val="1"/>
                <c:pt idx="0">
                  <c:v>Rata-rata</c:v>
                </c:pt>
              </c:strCache>
            </c:strRef>
          </c:tx>
          <c:spPr>
            <a:solidFill>
              <a:schemeClr val="accent2"/>
            </a:solidFill>
            <a:ln>
              <a:noFill/>
            </a:ln>
            <a:effectLst/>
          </c:spPr>
          <c:invertIfNegative val="0"/>
          <c:dLbls>
            <c:delete val="1"/>
          </c:dLbls>
          <c:cat>
            <c:strRef>
              <c:f>'8a'!$B$6:$B$8</c:f>
              <c:strCache>
                <c:ptCount val="3"/>
                <c:pt idx="0">
                  <c:v>TS-2</c:v>
                </c:pt>
                <c:pt idx="1">
                  <c:v>TS-1</c:v>
                </c:pt>
                <c:pt idx="2">
                  <c:v>TS</c:v>
                </c:pt>
              </c:strCache>
            </c:strRef>
          </c:cat>
          <c:val>
            <c:numRef>
              <c:f>'8a'!$E$6:$E$8</c:f>
              <c:numCache>
                <c:formatCode>General</c:formatCode>
                <c:ptCount val="3"/>
                <c:pt idx="0">
                  <c:v>3.81</c:v>
                </c:pt>
                <c:pt idx="1">
                  <c:v>3.84</c:v>
                </c:pt>
                <c:pt idx="2">
                  <c:v>3.74</c:v>
                </c:pt>
              </c:numCache>
            </c:numRef>
          </c:val>
        </c:ser>
        <c:ser>
          <c:idx val="2"/>
          <c:order val="2"/>
          <c:tx>
            <c:strRef>
              <c:f>'8a'!$F$4</c:f>
              <c:strCache>
                <c:ptCount val="1"/>
                <c:pt idx="0">
                  <c:v>Maks</c:v>
                </c:pt>
              </c:strCache>
            </c:strRef>
          </c:tx>
          <c:spPr>
            <a:solidFill>
              <a:schemeClr val="accent3"/>
            </a:solidFill>
            <a:ln>
              <a:noFill/>
            </a:ln>
            <a:effectLst/>
          </c:spPr>
          <c:invertIfNegative val="0"/>
          <c:dLbls>
            <c:delete val="1"/>
          </c:dLbls>
          <c:cat>
            <c:strRef>
              <c:f>'8a'!$B$6:$B$8</c:f>
              <c:strCache>
                <c:ptCount val="3"/>
                <c:pt idx="0">
                  <c:v>TS-2</c:v>
                </c:pt>
                <c:pt idx="1">
                  <c:v>TS-1</c:v>
                </c:pt>
                <c:pt idx="2">
                  <c:v>TS</c:v>
                </c:pt>
              </c:strCache>
            </c:strRef>
          </c:cat>
          <c:val>
            <c:numRef>
              <c:f>'8a'!$F$6:$F$8</c:f>
              <c:numCache>
                <c:formatCode>General</c:formatCode>
                <c:ptCount val="3"/>
                <c:pt idx="0">
                  <c:v>4</c:v>
                </c:pt>
                <c:pt idx="1">
                  <c:v>4</c:v>
                </c:pt>
                <c:pt idx="2">
                  <c:v>4</c:v>
                </c:pt>
              </c:numCache>
            </c:numRef>
          </c:val>
        </c:ser>
        <c:dLbls>
          <c:showLegendKey val="0"/>
          <c:showVal val="0"/>
          <c:showCatName val="0"/>
          <c:showSerName val="0"/>
          <c:showPercent val="0"/>
          <c:showBubbleSize val="0"/>
        </c:dLbls>
        <c:gapWidth val="300"/>
        <c:overlap val="0"/>
        <c:axId val="173016104"/>
        <c:axId val="936312569"/>
      </c:barChart>
      <c:catAx>
        <c:axId val="173016104"/>
        <c:scaling>
          <c:orientation val="minMax"/>
        </c:scaling>
        <c:delete val="0"/>
        <c:axPos val="b"/>
        <c:title>
          <c:tx>
            <c:rich>
              <a:bodyPr rot="0" spcFirstLastPara="0" vertOverflow="ellipsis" vert="horz" wrap="square" anchor="ctr" anchorCtr="1"/>
              <a:lstStyle/>
              <a:p>
                <a:pPr defTabSz="914400">
                  <a:defRPr lang="en-US" sz="1000" b="0" i="0" u="none" strike="noStrike" kern="1200" baseline="0">
                    <a:solidFill>
                      <a:schemeClr val="tx1">
                        <a:lumMod val="65000"/>
                        <a:lumOff val="35000"/>
                      </a:schemeClr>
                    </a:solidFill>
                    <a:latin typeface="+mn-lt"/>
                    <a:ea typeface="+mn-ea"/>
                    <a:cs typeface="+mn-cs"/>
                  </a:defRPr>
                </a:pPr>
                <a:r>
                  <a:rPr lang="en-GB" altLang="en-US"/>
                  <a:t>Tahun akademik</a:t>
                </a:r>
                <a:endParaRPr lang="en-GB" altLang="en-US" sz="1000" b="0" i="0" u="none" strike="noStrike" baseline="0">
                  <a:solidFill>
                    <a:srgbClr val="595959">
                      <a:alpha val="100000"/>
                    </a:srgbClr>
                  </a:solidFill>
                  <a:latin typeface="Calibri" panose="020F0502020204030204" charset="0"/>
                  <a:ea typeface="Calibri" panose="020F0502020204030204" charset="0"/>
                  <a:cs typeface="Calibri" panose="020F0502020204030204" charset="0"/>
                </a:endParaRPr>
              </a:p>
            </c:rich>
          </c:tx>
          <c:layout/>
          <c:overlay val="0"/>
          <c:spPr>
            <a:noFill/>
            <a:ln>
              <a:noFill/>
            </a:ln>
            <a:effectLst/>
          </c:spPr>
        </c:title>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936312569"/>
        <c:crosses val="autoZero"/>
        <c:auto val="1"/>
        <c:lblAlgn val="ctr"/>
        <c:lblOffset val="100"/>
        <c:noMultiLvlLbl val="0"/>
      </c:catAx>
      <c:valAx>
        <c:axId val="936312569"/>
        <c:scaling>
          <c:orientation val="minMax"/>
          <c:min val="3"/>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defTabSz="914400">
                  <a:defRPr lang="en-US" sz="1000" b="0" i="0" u="none" strike="noStrike" kern="1200" baseline="0">
                    <a:solidFill>
                      <a:schemeClr val="tx1">
                        <a:lumMod val="65000"/>
                        <a:lumOff val="35000"/>
                      </a:schemeClr>
                    </a:solidFill>
                    <a:latin typeface="+mn-lt"/>
                    <a:ea typeface="+mn-ea"/>
                    <a:cs typeface="+mn-cs"/>
                  </a:defRPr>
                </a:pPr>
                <a:r>
                  <a:rPr lang="en-GB" altLang="en-US"/>
                  <a:t>IPK (skala 4)</a:t>
                </a:r>
                <a:endParaRPr lang="en-GB" altLang="en-US" sz="1000" b="0" i="0" u="none" strike="noStrike" baseline="0">
                  <a:solidFill>
                    <a:srgbClr val="595959">
                      <a:alpha val="100000"/>
                    </a:srgbClr>
                  </a:solidFill>
                  <a:latin typeface="Calibri" panose="020F0502020204030204" charset="0"/>
                  <a:ea typeface="Calibri" panose="020F0502020204030204" charset="0"/>
                  <a:cs typeface="Calibri" panose="020F0502020204030204" charset="0"/>
                </a:endParaRPr>
              </a:p>
            </c:rich>
          </c:tx>
          <c:layout/>
          <c:overlay val="0"/>
          <c:spPr>
            <a:noFill/>
            <a:ln>
              <a:noFill/>
            </a:ln>
            <a:effectLst/>
          </c:spPr>
        </c:title>
        <c:numFmt formatCode="General" sourceLinked="1"/>
        <c:majorTickMark val="none"/>
        <c:minorTickMark val="none"/>
        <c:tickLblPos val="nextTo"/>
        <c:spPr>
          <a:noFill/>
          <a:ln w="9525" cap="flat" cmpd="sng" algn="ctr">
            <a:noFill/>
            <a:prstDash val="solid"/>
            <a:round/>
          </a:ln>
          <a:effectLst/>
        </c:spPr>
        <c:txPr>
          <a:bodyPr rot="-60000000" spcFirstLastPara="0"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173016104"/>
        <c:crosses val="autoZero"/>
        <c:crossBetween val="between"/>
      </c:valAx>
      <c:spPr>
        <a:noFill/>
        <a:ln>
          <a:noFill/>
        </a:ln>
        <a:effectLst/>
      </c:spPr>
    </c:plotArea>
    <c:legend>
      <c:legendPos val="r"/>
      <c:layout/>
      <c:overlay val="0"/>
      <c:spPr>
        <a:noFill/>
        <a:ln>
          <a:noFill/>
        </a:ln>
        <a:effectLst/>
      </c:spPr>
      <c:txPr>
        <a:bodyPr rot="0" spcFirstLastPara="0"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wrap="square"/>
    <a:lstStyle/>
    <a:p>
      <a:pPr>
        <a:defRPr lang="en-US"/>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3175</xdr:colOff>
      <xdr:row>10</xdr:row>
      <xdr:rowOff>69215</xdr:rowOff>
    </xdr:from>
    <xdr:to>
      <xdr:col>6</xdr:col>
      <xdr:colOff>896620</xdr:colOff>
      <xdr:row>24</xdr:row>
      <xdr:rowOff>146050</xdr:rowOff>
    </xdr:to>
    <xdr:graphicFrame>
      <xdr:nvGraphicFramePr>
        <xdr:cNvPr id="100470" name="Chart 1"/>
        <xdr:cNvGraphicFramePr/>
      </xdr:nvGraphicFramePr>
      <xdr:xfrm>
        <a:off x="372745" y="1974215"/>
        <a:ext cx="4572000" cy="274383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My Documents\@SARI's FILE\@kantor\2016\LK BLU\pagu\pagu rev 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C:\My Documents\@SARI's FILE\@kantor\2017\@RBA 2017\11-RBA 2017 - Januari 2018\edit ft.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le:///C:\My Documents\@SARI's FILE\@kantor\2018\RKAT\14-rev 31 des\FT.xl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kap"/>
      <sheetName val="pagu LK 15 des"/>
      <sheetName val="SERAP PAGU DES"/>
      <sheetName val="Sheet3"/>
    </sheetNames>
    <sheetDataSet>
      <sheetData sheetId="0" refreshError="1"/>
      <sheetData sheetId="1" refreshError="1">
        <row r="8">
          <cell r="J8">
            <v>61620000</v>
          </cell>
        </row>
        <row r="9">
          <cell r="J9">
            <v>199651000</v>
          </cell>
        </row>
        <row r="15">
          <cell r="C15">
            <v>605713141</v>
          </cell>
        </row>
        <row r="16">
          <cell r="B16">
            <v>832179000</v>
          </cell>
        </row>
        <row r="16">
          <cell r="J16">
            <v>2569003116</v>
          </cell>
        </row>
        <row r="17">
          <cell r="B17">
            <v>294570000</v>
          </cell>
        </row>
        <row r="17">
          <cell r="J17">
            <v>915472190</v>
          </cell>
        </row>
        <row r="18">
          <cell r="J18">
            <v>4000000</v>
          </cell>
        </row>
        <row r="19">
          <cell r="J19">
            <v>59000000</v>
          </cell>
        </row>
        <row r="20">
          <cell r="J20">
            <v>611604162</v>
          </cell>
        </row>
        <row r="26">
          <cell r="J26">
            <v>2520835240</v>
          </cell>
        </row>
        <row r="27">
          <cell r="J27">
            <v>70019890</v>
          </cell>
        </row>
        <row r="28">
          <cell r="J28">
            <v>849421075</v>
          </cell>
        </row>
        <row r="34">
          <cell r="J34">
            <v>45917569</v>
          </cell>
        </row>
        <row r="35">
          <cell r="J35">
            <v>899060000</v>
          </cell>
        </row>
        <row r="36">
          <cell r="J36">
            <v>337878969</v>
          </cell>
        </row>
        <row r="37">
          <cell r="J37">
            <v>39840000</v>
          </cell>
        </row>
        <row r="43">
          <cell r="J43">
            <v>129191670</v>
          </cell>
        </row>
        <row r="49">
          <cell r="J49">
            <v>36060000</v>
          </cell>
        </row>
        <row r="50">
          <cell r="J50">
            <v>59000000</v>
          </cell>
        </row>
        <row r="51">
          <cell r="J51">
            <v>2000000</v>
          </cell>
        </row>
        <row r="52">
          <cell r="J52">
            <v>284100000</v>
          </cell>
        </row>
        <row r="53">
          <cell r="J53">
            <v>2267346778</v>
          </cell>
        </row>
        <row r="54">
          <cell r="J54">
            <v>59000000</v>
          </cell>
        </row>
        <row r="55">
          <cell r="J55">
            <v>315212000</v>
          </cell>
        </row>
        <row r="56">
          <cell r="J56">
            <v>671955000</v>
          </cell>
        </row>
        <row r="62">
          <cell r="J62">
            <v>4960720000</v>
          </cell>
        </row>
        <row r="63">
          <cell r="J63">
            <v>574517730</v>
          </cell>
        </row>
        <row r="64">
          <cell r="J64">
            <v>2824861275</v>
          </cell>
        </row>
        <row r="65">
          <cell r="J65">
            <v>54500000</v>
          </cell>
        </row>
        <row r="71">
          <cell r="J71">
            <v>839900000</v>
          </cell>
        </row>
        <row r="77">
          <cell r="J77">
            <v>180790000</v>
          </cell>
        </row>
        <row r="83">
          <cell r="J83">
            <v>2797129000</v>
          </cell>
        </row>
        <row r="84">
          <cell r="J84">
            <v>384790000</v>
          </cell>
        </row>
        <row r="85">
          <cell r="J85">
            <v>4053621290</v>
          </cell>
        </row>
        <row r="91">
          <cell r="J91">
            <v>4186887736</v>
          </cell>
        </row>
        <row r="92">
          <cell r="J92">
            <v>215940000</v>
          </cell>
        </row>
        <row r="93">
          <cell r="J93">
            <v>420436409</v>
          </cell>
        </row>
        <row r="94">
          <cell r="J94">
            <v>4356966310</v>
          </cell>
        </row>
        <row r="95">
          <cell r="J95">
            <v>900000</v>
          </cell>
        </row>
      </sheetData>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y Worksheet"/>
    </sheetNames>
    <sheetDataSet>
      <sheetData sheetId="0" refreshError="1">
        <row r="12">
          <cell r="AL12">
            <v>612543405</v>
          </cell>
        </row>
        <row r="33">
          <cell r="AL33">
            <v>240416387</v>
          </cell>
        </row>
        <row r="56">
          <cell r="AL56">
            <v>194013995</v>
          </cell>
        </row>
        <row r="62">
          <cell r="AL62">
            <v>1339138935</v>
          </cell>
        </row>
        <row r="106">
          <cell r="AL106">
            <v>7316204811</v>
          </cell>
        </row>
        <row r="161">
          <cell r="AL161">
            <v>793592991</v>
          </cell>
        </row>
        <row r="295">
          <cell r="AL295">
            <v>4513283974</v>
          </cell>
        </row>
        <row r="337">
          <cell r="AL337">
            <v>9600000</v>
          </cell>
        </row>
        <row r="340">
          <cell r="AL340">
            <v>5100000</v>
          </cell>
        </row>
        <row r="346">
          <cell r="AL346">
            <v>657500000</v>
          </cell>
        </row>
        <row r="364">
          <cell r="AL364">
            <v>131542000</v>
          </cell>
        </row>
        <row r="377">
          <cell r="AL377">
            <v>34000000</v>
          </cell>
        </row>
        <row r="380">
          <cell r="AL380">
            <v>5762548400</v>
          </cell>
        </row>
        <row r="383">
          <cell r="AL383">
            <v>472280000</v>
          </cell>
        </row>
        <row r="386">
          <cell r="AL386">
            <v>383814300</v>
          </cell>
        </row>
        <row r="390">
          <cell r="AL390">
            <v>813252840</v>
          </cell>
        </row>
        <row r="395">
          <cell r="AL395">
            <v>290852950</v>
          </cell>
        </row>
        <row r="401">
          <cell r="AL401">
            <v>5301680371</v>
          </cell>
        </row>
        <row r="485">
          <cell r="AL485">
            <v>3154402023</v>
          </cell>
        </row>
        <row r="486">
          <cell r="AL486">
            <v>1685685468</v>
          </cell>
        </row>
        <row r="496">
          <cell r="AL496">
            <v>507914780</v>
          </cell>
        </row>
        <row r="503">
          <cell r="AL503">
            <v>895087963</v>
          </cell>
        </row>
        <row r="512">
          <cell r="AL512">
            <v>65713812</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ata"/>
      <sheetName val="kerja"/>
      <sheetName val="serapan per akun"/>
    </sheetNames>
    <sheetDataSet>
      <sheetData sheetId="0" refreshError="1"/>
      <sheetData sheetId="1" refreshError="1">
        <row r="12">
          <cell r="G12">
            <v>139402500</v>
          </cell>
        </row>
        <row r="36">
          <cell r="G36">
            <v>624061000</v>
          </cell>
        </row>
        <row r="58">
          <cell r="G58">
            <v>203553000</v>
          </cell>
        </row>
        <row r="68">
          <cell r="G68">
            <v>535051800</v>
          </cell>
        </row>
        <row r="90">
          <cell r="G90">
            <v>1398970000</v>
          </cell>
        </row>
        <row r="149">
          <cell r="G149">
            <v>9820657106</v>
          </cell>
        </row>
        <row r="182">
          <cell r="G182">
            <v>2684905120</v>
          </cell>
        </row>
        <row r="195">
          <cell r="G195">
            <v>3156760914</v>
          </cell>
        </row>
        <row r="216">
          <cell r="G216">
            <v>710118150</v>
          </cell>
        </row>
        <row r="324">
          <cell r="G324">
            <v>386316000</v>
          </cell>
        </row>
        <row r="337">
          <cell r="G337">
            <v>4935511000</v>
          </cell>
        </row>
        <row r="383">
          <cell r="G383">
            <v>400000000</v>
          </cell>
        </row>
        <row r="393">
          <cell r="G393">
            <v>118622000</v>
          </cell>
        </row>
        <row r="410">
          <cell r="G410">
            <v>244792000</v>
          </cell>
        </row>
        <row r="420">
          <cell r="G420">
            <v>141000000</v>
          </cell>
        </row>
        <row r="423">
          <cell r="G423">
            <v>141180000</v>
          </cell>
        </row>
        <row r="427">
          <cell r="G427">
            <v>405100000</v>
          </cell>
        </row>
        <row r="430">
          <cell r="G430">
            <v>166000000</v>
          </cell>
        </row>
        <row r="435">
          <cell r="G435">
            <v>7931311750</v>
          </cell>
        </row>
        <row r="507">
          <cell r="G507">
            <v>183060000</v>
          </cell>
        </row>
        <row r="518">
          <cell r="G518">
            <v>1405000000</v>
          </cell>
        </row>
        <row r="520">
          <cell r="G520">
            <v>541645000</v>
          </cell>
        </row>
        <row r="522">
          <cell r="G522">
            <v>2186728750</v>
          </cell>
        </row>
        <row r="524">
          <cell r="G524">
            <v>2325026684</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tekim.undip.ac.id" TargetMode="Externa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1"/>
  <sheetViews>
    <sheetView zoomScale="60" zoomScaleNormal="60" workbookViewId="0">
      <selection activeCell="H49" sqref="H49:Q49"/>
    </sheetView>
  </sheetViews>
  <sheetFormatPr defaultColWidth="8.81904761904762" defaultRowHeight="15" customHeight="1"/>
  <cols>
    <col min="1" max="1" width="3.81904761904762" style="33" customWidth="1"/>
    <col min="2" max="8" width="8.81904761904762" style="33" customWidth="1"/>
    <col min="9" max="9" width="2.54285714285714" style="33" customWidth="1"/>
    <col min="10" max="12" width="8.81904761904762" style="33" customWidth="1"/>
    <col min="13" max="14" width="3.18095238095238" style="33" customWidth="1"/>
    <col min="15" max="22" width="8.81904761904762" style="33" customWidth="1"/>
    <col min="23" max="23" width="10.4761904761905" style="33" customWidth="1"/>
    <col min="24" max="24" width="8.81904761904762" style="33" customWidth="1"/>
    <col min="25" max="25" width="2.81904761904762" style="33" customWidth="1"/>
    <col min="26" max="16384" width="8.81904761904762" style="33"/>
  </cols>
  <sheetData>
    <row r="1" customHeight="1" spans="1:25">
      <c r="A1" s="248"/>
      <c r="B1" s="248"/>
      <c r="C1" s="248"/>
      <c r="D1" s="249"/>
      <c r="E1" s="249"/>
      <c r="F1" s="249"/>
      <c r="G1" s="249"/>
      <c r="H1" s="250"/>
      <c r="I1" s="250"/>
      <c r="J1" s="249"/>
      <c r="K1" s="249"/>
      <c r="L1" s="249"/>
      <c r="M1" s="249"/>
      <c r="N1" s="249"/>
      <c r="O1" s="249"/>
      <c r="P1" s="249"/>
      <c r="Q1" s="249"/>
      <c r="R1" s="249"/>
      <c r="S1" s="249"/>
      <c r="T1" s="249"/>
      <c r="U1" s="249"/>
      <c r="V1" s="249"/>
      <c r="W1" s="249"/>
      <c r="X1" s="249"/>
      <c r="Y1" s="249"/>
    </row>
    <row r="2" ht="27" customHeight="1" spans="1:25">
      <c r="A2" s="251" t="s">
        <v>0</v>
      </c>
      <c r="B2" s="251"/>
      <c r="C2" s="251"/>
      <c r="D2" s="251"/>
      <c r="E2" s="251"/>
      <c r="F2" s="251"/>
      <c r="G2" s="251"/>
      <c r="H2" s="251"/>
      <c r="I2" s="251"/>
      <c r="J2" s="251"/>
      <c r="K2" s="251"/>
      <c r="L2" s="251"/>
      <c r="M2" s="251"/>
      <c r="N2" s="251"/>
      <c r="O2" s="251"/>
      <c r="P2" s="251"/>
      <c r="Q2" s="251"/>
      <c r="R2" s="251"/>
      <c r="S2" s="251"/>
      <c r="T2" s="251"/>
      <c r="U2" s="251"/>
      <c r="V2" s="251"/>
      <c r="W2" s="251"/>
      <c r="X2" s="251"/>
      <c r="Y2" s="251"/>
    </row>
    <row r="3" ht="27" customHeight="1" spans="1:25">
      <c r="A3" s="252" t="s">
        <v>1</v>
      </c>
      <c r="B3" s="252"/>
      <c r="C3" s="252"/>
      <c r="D3" s="252"/>
      <c r="E3" s="252"/>
      <c r="F3" s="252"/>
      <c r="G3" s="252"/>
      <c r="H3" s="252"/>
      <c r="I3" s="252"/>
      <c r="J3" s="252"/>
      <c r="K3" s="252"/>
      <c r="L3" s="252"/>
      <c r="M3" s="252"/>
      <c r="N3" s="252"/>
      <c r="O3" s="252"/>
      <c r="P3" s="252"/>
      <c r="Q3" s="252"/>
      <c r="R3" s="252"/>
      <c r="S3" s="252"/>
      <c r="T3" s="252"/>
      <c r="U3" s="252"/>
      <c r="V3" s="252"/>
      <c r="W3" s="252"/>
      <c r="X3" s="252"/>
      <c r="Y3" s="252"/>
    </row>
    <row r="4" customHeight="1" spans="1:25">
      <c r="A4" s="249"/>
      <c r="B4" s="249"/>
      <c r="C4" s="249"/>
      <c r="D4" s="249"/>
      <c r="E4" s="249"/>
      <c r="F4" s="249"/>
      <c r="G4" s="253"/>
      <c r="H4" s="253"/>
      <c r="I4" s="253"/>
      <c r="J4" s="253"/>
      <c r="K4" s="253"/>
      <c r="L4" s="253"/>
      <c r="M4" s="253"/>
      <c r="N4" s="253"/>
      <c r="O4" s="253"/>
      <c r="P4" s="253"/>
      <c r="Q4" s="253"/>
      <c r="R4" s="253"/>
      <c r="S4" s="253"/>
      <c r="T4" s="249"/>
      <c r="U4" s="249"/>
      <c r="V4" s="249"/>
      <c r="W4" s="249"/>
      <c r="X4" s="249"/>
      <c r="Y4" s="249"/>
    </row>
    <row r="5" s="247" customFormat="1" ht="23.25" spans="1:25">
      <c r="A5" s="249"/>
      <c r="B5" s="254"/>
      <c r="C5" s="255" t="s">
        <v>2</v>
      </c>
      <c r="D5" s="256"/>
      <c r="E5" s="254"/>
      <c r="F5" s="256"/>
      <c r="G5" s="256" t="s">
        <v>3</v>
      </c>
      <c r="H5" s="257" t="s">
        <v>4</v>
      </c>
      <c r="I5" s="257"/>
      <c r="J5" s="257"/>
      <c r="K5" s="257"/>
      <c r="L5" s="257"/>
      <c r="M5" s="257"/>
      <c r="N5" s="257"/>
      <c r="O5" s="257"/>
      <c r="P5" s="257"/>
      <c r="Q5" s="257"/>
      <c r="R5" s="257"/>
      <c r="S5" s="257"/>
      <c r="T5" s="257"/>
      <c r="U5" s="257"/>
      <c r="V5" s="257"/>
      <c r="W5" s="257"/>
      <c r="X5" s="257"/>
      <c r="Y5" s="254"/>
    </row>
    <row r="6" s="247" customFormat="1" ht="5" customHeight="1" spans="1:25">
      <c r="A6" s="249"/>
      <c r="B6" s="254"/>
      <c r="C6" s="254"/>
      <c r="D6" s="256"/>
      <c r="E6" s="254"/>
      <c r="F6" s="256"/>
      <c r="G6" s="256"/>
      <c r="H6" s="256"/>
      <c r="I6" s="256"/>
      <c r="J6" s="256"/>
      <c r="K6" s="256"/>
      <c r="L6" s="256"/>
      <c r="M6" s="256"/>
      <c r="N6" s="256"/>
      <c r="O6" s="256"/>
      <c r="P6" s="256"/>
      <c r="Q6" s="256"/>
      <c r="R6" s="256"/>
      <c r="S6" s="256"/>
      <c r="T6" s="256"/>
      <c r="U6" s="256"/>
      <c r="V6" s="256"/>
      <c r="W6" s="256"/>
      <c r="X6" s="256"/>
      <c r="Y6" s="254"/>
    </row>
    <row r="7" s="247" customFormat="1" ht="23.25" spans="1:25">
      <c r="A7" s="249"/>
      <c r="B7" s="254"/>
      <c r="C7" s="255" t="s">
        <v>5</v>
      </c>
      <c r="D7" s="256"/>
      <c r="E7" s="254"/>
      <c r="F7" s="256"/>
      <c r="G7" s="256" t="s">
        <v>3</v>
      </c>
      <c r="H7" s="258" t="s">
        <v>6</v>
      </c>
      <c r="I7" s="258"/>
      <c r="J7" s="258"/>
      <c r="K7" s="258"/>
      <c r="L7" s="258"/>
      <c r="M7" s="258"/>
      <c r="N7" s="258"/>
      <c r="O7" s="259"/>
      <c r="P7" s="259"/>
      <c r="Q7" s="259"/>
      <c r="R7" s="259"/>
      <c r="S7" s="259"/>
      <c r="T7" s="259"/>
      <c r="U7" s="254"/>
      <c r="V7" s="254"/>
      <c r="W7" s="254"/>
      <c r="X7" s="254"/>
      <c r="Y7" s="254"/>
    </row>
    <row r="8" s="247" customFormat="1" ht="23.25" hidden="1" spans="1:25">
      <c r="A8" s="249"/>
      <c r="B8" s="254"/>
      <c r="C8" s="255"/>
      <c r="D8" s="256"/>
      <c r="E8" s="254"/>
      <c r="F8" s="256"/>
      <c r="G8" s="259"/>
      <c r="H8" s="259"/>
      <c r="I8" s="259"/>
      <c r="J8" s="259"/>
      <c r="K8" s="259"/>
      <c r="L8" s="259"/>
      <c r="M8" s="259"/>
      <c r="N8" s="259"/>
      <c r="O8" s="259"/>
      <c r="P8" s="259"/>
      <c r="Q8" s="259"/>
      <c r="R8" s="259"/>
      <c r="S8" s="259"/>
      <c r="T8" s="259"/>
      <c r="U8" s="254"/>
      <c r="V8" s="254"/>
      <c r="W8" s="254"/>
      <c r="X8" s="254"/>
      <c r="Y8" s="254"/>
    </row>
    <row r="9" s="247" customFormat="1" ht="23.25" hidden="1" spans="1:25">
      <c r="A9" s="249"/>
      <c r="B9" s="254"/>
      <c r="C9" s="254"/>
      <c r="D9" s="256"/>
      <c r="E9" s="254"/>
      <c r="F9" s="256"/>
      <c r="G9" s="256"/>
      <c r="H9" s="260" t="s">
        <v>7</v>
      </c>
      <c r="I9" s="260"/>
      <c r="J9" s="256"/>
      <c r="K9" s="256"/>
      <c r="L9" s="256"/>
      <c r="M9" s="256"/>
      <c r="N9" s="256"/>
      <c r="O9" s="256"/>
      <c r="P9" s="256"/>
      <c r="Q9" s="256"/>
      <c r="R9" s="256"/>
      <c r="S9" s="256"/>
      <c r="T9" s="256"/>
      <c r="U9" s="256"/>
      <c r="V9" s="256"/>
      <c r="W9" s="256"/>
      <c r="X9" s="256"/>
      <c r="Y9" s="254"/>
    </row>
    <row r="10" s="247" customFormat="1" ht="23.25" hidden="1" spans="1:25">
      <c r="A10" s="249"/>
      <c r="B10" s="254"/>
      <c r="C10" s="254"/>
      <c r="D10" s="256"/>
      <c r="E10" s="254"/>
      <c r="F10" s="256"/>
      <c r="G10" s="256"/>
      <c r="H10" s="260" t="s">
        <v>8</v>
      </c>
      <c r="I10" s="260"/>
      <c r="J10" s="256"/>
      <c r="K10" s="256"/>
      <c r="L10" s="256"/>
      <c r="M10" s="256"/>
      <c r="N10" s="256"/>
      <c r="O10" s="256"/>
      <c r="P10" s="256"/>
      <c r="Q10" s="256"/>
      <c r="R10" s="256"/>
      <c r="S10" s="256"/>
      <c r="T10" s="256"/>
      <c r="U10" s="256"/>
      <c r="V10" s="256"/>
      <c r="W10" s="256"/>
      <c r="X10" s="256"/>
      <c r="Y10" s="254"/>
    </row>
    <row r="11" s="247" customFormat="1" ht="23.25" hidden="1" spans="1:25">
      <c r="A11" s="249"/>
      <c r="B11" s="254"/>
      <c r="C11" s="254"/>
      <c r="D11" s="256"/>
      <c r="E11" s="254"/>
      <c r="F11" s="256"/>
      <c r="G11" s="256"/>
      <c r="H11" s="260" t="s">
        <v>9</v>
      </c>
      <c r="I11" s="260"/>
      <c r="J11" s="256"/>
      <c r="K11" s="256"/>
      <c r="L11" s="256"/>
      <c r="M11" s="256"/>
      <c r="N11" s="256"/>
      <c r="O11" s="256"/>
      <c r="P11" s="256"/>
      <c r="Q11" s="256"/>
      <c r="R11" s="256"/>
      <c r="S11" s="256"/>
      <c r="T11" s="256"/>
      <c r="U11" s="256"/>
      <c r="V11" s="256"/>
      <c r="W11" s="256"/>
      <c r="X11" s="256"/>
      <c r="Y11" s="254"/>
    </row>
    <row r="12" s="247" customFormat="1" ht="23.25" hidden="1" spans="1:25">
      <c r="A12" s="249"/>
      <c r="B12" s="254"/>
      <c r="C12" s="254"/>
      <c r="D12" s="256"/>
      <c r="E12" s="254"/>
      <c r="F12" s="256"/>
      <c r="G12" s="256"/>
      <c r="H12" s="260" t="s">
        <v>6</v>
      </c>
      <c r="I12" s="260"/>
      <c r="J12" s="256"/>
      <c r="K12" s="256"/>
      <c r="L12" s="256"/>
      <c r="M12" s="256"/>
      <c r="N12" s="256"/>
      <c r="O12" s="256"/>
      <c r="P12" s="256"/>
      <c r="Q12" s="256"/>
      <c r="R12" s="256"/>
      <c r="S12" s="256"/>
      <c r="T12" s="256"/>
      <c r="U12" s="256"/>
      <c r="V12" s="256"/>
      <c r="W12" s="256"/>
      <c r="X12" s="256"/>
      <c r="Y12" s="254"/>
    </row>
    <row r="13" s="247" customFormat="1" ht="23.25" hidden="1" spans="1:25">
      <c r="A13" s="249"/>
      <c r="B13" s="254"/>
      <c r="C13" s="254"/>
      <c r="D13" s="256"/>
      <c r="E13" s="254"/>
      <c r="F13" s="256"/>
      <c r="G13" s="256"/>
      <c r="H13" s="260" t="s">
        <v>10</v>
      </c>
      <c r="I13" s="260"/>
      <c r="J13" s="256"/>
      <c r="K13" s="256"/>
      <c r="L13" s="256"/>
      <c r="M13" s="256"/>
      <c r="N13" s="256"/>
      <c r="O13" s="256"/>
      <c r="P13" s="256"/>
      <c r="Q13" s="256"/>
      <c r="R13" s="256"/>
      <c r="S13" s="256"/>
      <c r="T13" s="256"/>
      <c r="U13" s="256"/>
      <c r="V13" s="256"/>
      <c r="W13" s="256"/>
      <c r="X13" s="256"/>
      <c r="Y13" s="254"/>
    </row>
    <row r="14" s="247" customFormat="1" ht="23.25" hidden="1" spans="1:25">
      <c r="A14" s="249"/>
      <c r="B14" s="254"/>
      <c r="C14" s="254"/>
      <c r="D14" s="256"/>
      <c r="E14" s="254"/>
      <c r="F14" s="256"/>
      <c r="G14" s="256"/>
      <c r="H14" s="260" t="s">
        <v>11</v>
      </c>
      <c r="I14" s="260"/>
      <c r="J14" s="256"/>
      <c r="K14" s="256"/>
      <c r="L14" s="256"/>
      <c r="M14" s="256"/>
      <c r="N14" s="256"/>
      <c r="O14" s="256"/>
      <c r="P14" s="256"/>
      <c r="Q14" s="256"/>
      <c r="R14" s="256"/>
      <c r="S14" s="256"/>
      <c r="T14" s="256"/>
      <c r="U14" s="256"/>
      <c r="V14" s="256"/>
      <c r="W14" s="256"/>
      <c r="X14" s="256"/>
      <c r="Y14" s="254"/>
    </row>
    <row r="15" s="247" customFormat="1" ht="23.25" hidden="1" spans="1:25">
      <c r="A15" s="249"/>
      <c r="B15" s="254"/>
      <c r="C15" s="254"/>
      <c r="D15" s="256"/>
      <c r="E15" s="254"/>
      <c r="F15" s="256"/>
      <c r="G15" s="256"/>
      <c r="H15" s="260" t="s">
        <v>12</v>
      </c>
      <c r="I15" s="260"/>
      <c r="J15" s="256"/>
      <c r="K15" s="256"/>
      <c r="L15" s="256"/>
      <c r="M15" s="256"/>
      <c r="N15" s="256"/>
      <c r="O15" s="256"/>
      <c r="P15" s="256"/>
      <c r="Q15" s="256"/>
      <c r="R15" s="256"/>
      <c r="S15" s="256"/>
      <c r="T15" s="256"/>
      <c r="U15" s="256"/>
      <c r="V15" s="256"/>
      <c r="W15" s="256"/>
      <c r="X15" s="256"/>
      <c r="Y15" s="254"/>
    </row>
    <row r="16" s="247" customFormat="1" ht="5.5" customHeight="1" spans="1:25">
      <c r="A16" s="249"/>
      <c r="B16" s="254"/>
      <c r="C16" s="254"/>
      <c r="D16" s="256"/>
      <c r="E16" s="254"/>
      <c r="F16" s="256"/>
      <c r="G16" s="256"/>
      <c r="H16" s="256"/>
      <c r="I16" s="256"/>
      <c r="J16" s="256"/>
      <c r="K16" s="256"/>
      <c r="L16" s="256"/>
      <c r="M16" s="256"/>
      <c r="N16" s="256"/>
      <c r="O16" s="256"/>
      <c r="P16" s="256"/>
      <c r="Q16" s="256"/>
      <c r="R16" s="256"/>
      <c r="S16" s="256"/>
      <c r="T16" s="256"/>
      <c r="U16" s="256"/>
      <c r="V16" s="256"/>
      <c r="W16" s="256"/>
      <c r="X16" s="256"/>
      <c r="Y16" s="254"/>
    </row>
    <row r="17" s="247" customFormat="1" ht="23.25" spans="1:25">
      <c r="A17" s="249"/>
      <c r="B17" s="254"/>
      <c r="C17" s="255" t="s">
        <v>13</v>
      </c>
      <c r="D17" s="256"/>
      <c r="E17" s="254"/>
      <c r="F17" s="256"/>
      <c r="G17" s="256" t="s">
        <v>3</v>
      </c>
      <c r="H17" s="258" t="s">
        <v>14</v>
      </c>
      <c r="I17" s="258"/>
      <c r="J17" s="258"/>
      <c r="K17" s="259" t="str">
        <f>IF(H17="Minimum","Studi telah mendapt ijin pembukaan program studi baru. Pengajuan usulan akreditasi pertama","")</f>
        <v/>
      </c>
      <c r="L17" s="255"/>
      <c r="M17" s="259"/>
      <c r="N17" s="259"/>
      <c r="O17" s="259"/>
      <c r="P17" s="259"/>
      <c r="Q17" s="259"/>
      <c r="R17" s="259"/>
      <c r="S17" s="259"/>
      <c r="T17" s="259"/>
      <c r="U17" s="254"/>
      <c r="V17" s="254"/>
      <c r="W17" s="254"/>
      <c r="X17" s="254"/>
      <c r="Y17" s="254"/>
    </row>
    <row r="18" s="247" customFormat="1" ht="23.25" hidden="1" spans="1:25">
      <c r="A18" s="249"/>
      <c r="B18" s="254"/>
      <c r="C18" s="255"/>
      <c r="D18" s="256"/>
      <c r="E18" s="254"/>
      <c r="F18" s="256"/>
      <c r="G18" s="256"/>
      <c r="H18" s="259"/>
      <c r="I18" s="259"/>
      <c r="J18" s="259"/>
      <c r="K18" s="259"/>
      <c r="L18" s="255"/>
      <c r="M18" s="259"/>
      <c r="N18" s="259"/>
      <c r="O18" s="259"/>
      <c r="P18" s="259"/>
      <c r="Q18" s="259"/>
      <c r="R18" s="259"/>
      <c r="S18" s="259"/>
      <c r="T18" s="259"/>
      <c r="U18" s="254"/>
      <c r="V18" s="254"/>
      <c r="W18" s="254"/>
      <c r="X18" s="254"/>
      <c r="Y18" s="254"/>
    </row>
    <row r="19" s="247" customFormat="1" ht="23.25" hidden="1" spans="1:25">
      <c r="A19" s="249"/>
      <c r="B19" s="254"/>
      <c r="C19" s="254"/>
      <c r="D19" s="256"/>
      <c r="E19" s="254"/>
      <c r="F19" s="256"/>
      <c r="G19" s="256"/>
      <c r="H19" s="260" t="s">
        <v>15</v>
      </c>
      <c r="I19" s="256"/>
      <c r="J19" s="256"/>
      <c r="K19" s="256"/>
      <c r="L19" s="256"/>
      <c r="M19" s="256"/>
      <c r="N19" s="256"/>
      <c r="O19" s="256"/>
      <c r="P19" s="256"/>
      <c r="Q19" s="256"/>
      <c r="R19" s="256"/>
      <c r="S19" s="256"/>
      <c r="T19" s="256"/>
      <c r="U19" s="256"/>
      <c r="V19" s="256"/>
      <c r="W19" s="256"/>
      <c r="X19" s="256"/>
      <c r="Y19" s="254"/>
    </row>
    <row r="20" s="247" customFormat="1" ht="23.25" hidden="1" spans="1:25">
      <c r="A20" s="249"/>
      <c r="B20" s="254"/>
      <c r="C20" s="254"/>
      <c r="D20" s="256"/>
      <c r="E20" s="254"/>
      <c r="F20" s="256"/>
      <c r="G20" s="256"/>
      <c r="H20" s="260" t="s">
        <v>14</v>
      </c>
      <c r="I20" s="256"/>
      <c r="J20" s="256"/>
      <c r="K20" s="256"/>
      <c r="L20" s="256"/>
      <c r="M20" s="256"/>
      <c r="N20" s="256"/>
      <c r="O20" s="256"/>
      <c r="P20" s="256"/>
      <c r="Q20" s="256"/>
      <c r="R20" s="256"/>
      <c r="S20" s="256"/>
      <c r="T20" s="256"/>
      <c r="U20" s="256"/>
      <c r="V20" s="256"/>
      <c r="W20" s="256"/>
      <c r="X20" s="256"/>
      <c r="Y20" s="254"/>
    </row>
    <row r="21" s="247" customFormat="1" ht="23.25" hidden="1" spans="1:25">
      <c r="A21" s="249"/>
      <c r="B21" s="254"/>
      <c r="C21" s="254"/>
      <c r="D21" s="256"/>
      <c r="E21" s="254"/>
      <c r="F21" s="256"/>
      <c r="G21" s="256"/>
      <c r="H21" s="260" t="s">
        <v>16</v>
      </c>
      <c r="I21" s="256"/>
      <c r="J21" s="256"/>
      <c r="K21" s="256"/>
      <c r="L21" s="256"/>
      <c r="M21" s="256"/>
      <c r="N21" s="256"/>
      <c r="O21" s="256"/>
      <c r="P21" s="256"/>
      <c r="Q21" s="256"/>
      <c r="R21" s="256"/>
      <c r="S21" s="256"/>
      <c r="T21" s="256"/>
      <c r="U21" s="256"/>
      <c r="V21" s="256"/>
      <c r="W21" s="256"/>
      <c r="X21" s="256"/>
      <c r="Y21" s="254"/>
    </row>
    <row r="22" s="247" customFormat="1" ht="23.25" hidden="1" spans="1:25">
      <c r="A22" s="249"/>
      <c r="B22" s="254"/>
      <c r="C22" s="254"/>
      <c r="D22" s="256"/>
      <c r="E22" s="254"/>
      <c r="F22" s="256"/>
      <c r="G22" s="256"/>
      <c r="H22" s="260" t="s">
        <v>17</v>
      </c>
      <c r="I22" s="256"/>
      <c r="J22" s="256"/>
      <c r="K22" s="256"/>
      <c r="L22" s="256"/>
      <c r="M22" s="256"/>
      <c r="N22" s="256"/>
      <c r="O22" s="256"/>
      <c r="P22" s="256"/>
      <c r="Q22" s="256"/>
      <c r="R22" s="256"/>
      <c r="S22" s="256"/>
      <c r="T22" s="256"/>
      <c r="U22" s="256"/>
      <c r="V22" s="256"/>
      <c r="W22" s="256"/>
      <c r="X22" s="256"/>
      <c r="Y22" s="254"/>
    </row>
    <row r="23" s="247" customFormat="1" ht="23.25" hidden="1" spans="1:25">
      <c r="A23" s="249"/>
      <c r="B23" s="254"/>
      <c r="C23" s="254"/>
      <c r="D23" s="256"/>
      <c r="E23" s="254"/>
      <c r="F23" s="256"/>
      <c r="G23" s="256"/>
      <c r="H23" s="260" t="s">
        <v>18</v>
      </c>
      <c r="I23" s="256"/>
      <c r="J23" s="256"/>
      <c r="K23" s="256"/>
      <c r="L23" s="256"/>
      <c r="M23" s="256"/>
      <c r="N23" s="256"/>
      <c r="O23" s="256"/>
      <c r="P23" s="256"/>
      <c r="Q23" s="256"/>
      <c r="R23" s="256"/>
      <c r="S23" s="256"/>
      <c r="T23" s="256"/>
      <c r="U23" s="256"/>
      <c r="V23" s="256"/>
      <c r="W23" s="256"/>
      <c r="X23" s="256"/>
      <c r="Y23" s="254"/>
    </row>
    <row r="24" s="247" customFormat="1" ht="23.25" hidden="1" spans="1:25">
      <c r="A24" s="249"/>
      <c r="B24" s="254"/>
      <c r="C24" s="254"/>
      <c r="D24" s="256"/>
      <c r="E24" s="254"/>
      <c r="F24" s="256"/>
      <c r="G24" s="256"/>
      <c r="H24" s="260" t="s">
        <v>19</v>
      </c>
      <c r="I24" s="256"/>
      <c r="J24" s="256"/>
      <c r="K24" s="256"/>
      <c r="L24" s="256"/>
      <c r="M24" s="256"/>
      <c r="N24" s="256"/>
      <c r="O24" s="256"/>
      <c r="P24" s="256"/>
      <c r="Q24" s="256"/>
      <c r="R24" s="256"/>
      <c r="S24" s="256"/>
      <c r="T24" s="256"/>
      <c r="U24" s="256"/>
      <c r="V24" s="256"/>
      <c r="W24" s="256"/>
      <c r="X24" s="256"/>
      <c r="Y24" s="254"/>
    </row>
    <row r="25" s="247" customFormat="1" ht="23.25" hidden="1" spans="1:25">
      <c r="A25" s="249"/>
      <c r="B25" s="254"/>
      <c r="C25" s="254"/>
      <c r="D25" s="256"/>
      <c r="E25" s="254"/>
      <c r="F25" s="256"/>
      <c r="G25" s="256"/>
      <c r="H25" s="260" t="s">
        <v>20</v>
      </c>
      <c r="I25" s="256"/>
      <c r="J25" s="256"/>
      <c r="K25" s="256"/>
      <c r="L25" s="256"/>
      <c r="M25" s="256"/>
      <c r="N25" s="256"/>
      <c r="O25" s="256"/>
      <c r="P25" s="256"/>
      <c r="Q25" s="256"/>
      <c r="R25" s="256"/>
      <c r="S25" s="256"/>
      <c r="T25" s="256"/>
      <c r="U25" s="256"/>
      <c r="V25" s="256"/>
      <c r="W25" s="256"/>
      <c r="X25" s="256"/>
      <c r="Y25" s="254"/>
    </row>
    <row r="26" s="247" customFormat="1" ht="5" customHeight="1" spans="1:25">
      <c r="A26" s="249"/>
      <c r="B26" s="254"/>
      <c r="C26" s="254"/>
      <c r="D26" s="256"/>
      <c r="E26" s="254"/>
      <c r="F26" s="256"/>
      <c r="G26" s="256"/>
      <c r="H26" s="256"/>
      <c r="I26" s="256"/>
      <c r="J26" s="256"/>
      <c r="K26" s="256"/>
      <c r="L26" s="256"/>
      <c r="M26" s="256"/>
      <c r="N26" s="256"/>
      <c r="O26" s="256"/>
      <c r="P26" s="256"/>
      <c r="Q26" s="256"/>
      <c r="R26" s="256"/>
      <c r="S26" s="256"/>
      <c r="T26" s="256"/>
      <c r="U26" s="256"/>
      <c r="V26" s="256"/>
      <c r="W26" s="256"/>
      <c r="X26" s="256"/>
      <c r="Y26" s="254"/>
    </row>
    <row r="27" s="247" customFormat="1" ht="23.25" spans="1:25">
      <c r="A27" s="249"/>
      <c r="B27" s="254"/>
      <c r="C27" s="255" t="s">
        <v>21</v>
      </c>
      <c r="D27" s="256"/>
      <c r="E27" s="254"/>
      <c r="F27" s="256"/>
      <c r="G27" s="256" t="s">
        <v>3</v>
      </c>
      <c r="H27" s="258" t="s">
        <v>22</v>
      </c>
      <c r="I27" s="258"/>
      <c r="J27" s="258"/>
      <c r="K27" s="258"/>
      <c r="L27" s="258"/>
      <c r="M27" s="258"/>
      <c r="N27" s="258"/>
      <c r="O27" s="259"/>
      <c r="P27" s="259"/>
      <c r="Q27" s="259"/>
      <c r="R27" s="259"/>
      <c r="S27" s="259"/>
      <c r="T27" s="259"/>
      <c r="U27" s="254"/>
      <c r="V27" s="254"/>
      <c r="W27" s="254"/>
      <c r="X27" s="254"/>
      <c r="Y27" s="254"/>
    </row>
    <row r="28" s="247" customFormat="1" ht="5.5" customHeight="1" spans="1:25">
      <c r="A28" s="249"/>
      <c r="B28" s="254"/>
      <c r="C28" s="254"/>
      <c r="D28" s="256"/>
      <c r="E28" s="254"/>
      <c r="F28" s="256"/>
      <c r="G28" s="256"/>
      <c r="H28" s="256"/>
      <c r="I28" s="256"/>
      <c r="J28" s="256"/>
      <c r="K28" s="256"/>
      <c r="L28" s="256"/>
      <c r="M28" s="256"/>
      <c r="N28" s="256"/>
      <c r="O28" s="256"/>
      <c r="P28" s="256"/>
      <c r="Q28" s="256"/>
      <c r="R28" s="256"/>
      <c r="S28" s="256"/>
      <c r="T28" s="256"/>
      <c r="U28" s="256"/>
      <c r="V28" s="256"/>
      <c r="W28" s="256"/>
      <c r="X28" s="256"/>
      <c r="Y28" s="254"/>
    </row>
    <row r="29" s="247" customFormat="1" ht="24" customHeight="1" spans="1:25">
      <c r="A29" s="249"/>
      <c r="B29" s="254"/>
      <c r="C29" s="255" t="s">
        <v>23</v>
      </c>
      <c r="D29" s="256"/>
      <c r="E29" s="254"/>
      <c r="F29" s="256"/>
      <c r="G29" s="256" t="s">
        <v>3</v>
      </c>
      <c r="H29" s="261">
        <v>43536</v>
      </c>
      <c r="I29" s="261"/>
      <c r="J29" s="261"/>
      <c r="K29" s="259"/>
      <c r="L29" s="259"/>
      <c r="M29" s="259"/>
      <c r="N29" s="259"/>
      <c r="O29" s="259"/>
      <c r="P29" s="259"/>
      <c r="Q29" s="259"/>
      <c r="R29" s="259"/>
      <c r="S29" s="259"/>
      <c r="T29" s="259"/>
      <c r="U29" s="254"/>
      <c r="V29" s="254"/>
      <c r="W29" s="254"/>
      <c r="X29" s="254"/>
      <c r="Y29" s="254"/>
    </row>
    <row r="30" s="247" customFormat="1" ht="5.5" customHeight="1" spans="1:25">
      <c r="A30" s="249"/>
      <c r="B30" s="254"/>
      <c r="C30" s="254"/>
      <c r="D30" s="256"/>
      <c r="E30" s="254"/>
      <c r="F30" s="256"/>
      <c r="G30" s="256"/>
      <c r="H30" s="256"/>
      <c r="I30" s="256"/>
      <c r="J30" s="256"/>
      <c r="K30" s="256"/>
      <c r="L30" s="256"/>
      <c r="M30" s="256"/>
      <c r="N30" s="256"/>
      <c r="O30" s="256"/>
      <c r="P30" s="256"/>
      <c r="Q30" s="256"/>
      <c r="R30" s="256"/>
      <c r="S30" s="256"/>
      <c r="T30" s="256"/>
      <c r="U30" s="256"/>
      <c r="V30" s="256"/>
      <c r="W30" s="256"/>
      <c r="X30" s="256"/>
      <c r="Y30" s="254"/>
    </row>
    <row r="31" s="247" customFormat="1" ht="23.25" spans="1:25">
      <c r="A31" s="249"/>
      <c r="B31" s="254"/>
      <c r="C31" s="255" t="s">
        <v>24</v>
      </c>
      <c r="D31" s="256"/>
      <c r="E31" s="254"/>
      <c r="F31" s="256"/>
      <c r="G31" s="256" t="s">
        <v>3</v>
      </c>
      <c r="H31" s="257" t="s">
        <v>25</v>
      </c>
      <c r="I31" s="257"/>
      <c r="J31" s="257"/>
      <c r="K31" s="257"/>
      <c r="L31" s="257"/>
      <c r="M31" s="257"/>
      <c r="N31" s="257"/>
      <c r="O31" s="257"/>
      <c r="P31" s="257"/>
      <c r="Q31" s="257"/>
      <c r="R31" s="257"/>
      <c r="S31" s="257"/>
      <c r="T31" s="257"/>
      <c r="U31" s="257"/>
      <c r="V31" s="257"/>
      <c r="W31" s="257"/>
      <c r="X31" s="257"/>
      <c r="Y31" s="254"/>
    </row>
    <row r="32" s="247" customFormat="1" ht="5.5" customHeight="1" spans="1:25">
      <c r="A32" s="249"/>
      <c r="B32" s="254"/>
      <c r="C32" s="254"/>
      <c r="D32" s="256"/>
      <c r="E32" s="254"/>
      <c r="F32" s="256"/>
      <c r="G32" s="256"/>
      <c r="H32" s="256"/>
      <c r="I32" s="256"/>
      <c r="J32" s="256"/>
      <c r="K32" s="256"/>
      <c r="L32" s="256"/>
      <c r="M32" s="256"/>
      <c r="N32" s="256"/>
      <c r="O32" s="256"/>
      <c r="P32" s="256"/>
      <c r="Q32" s="256"/>
      <c r="R32" s="256"/>
      <c r="S32" s="256"/>
      <c r="T32" s="256"/>
      <c r="U32" s="256"/>
      <c r="V32" s="256"/>
      <c r="W32" s="256"/>
      <c r="X32" s="256"/>
      <c r="Y32" s="254"/>
    </row>
    <row r="33" s="247" customFormat="1" ht="23.25" spans="1:25">
      <c r="A33" s="249"/>
      <c r="B33" s="254"/>
      <c r="C33" s="255" t="s">
        <v>26</v>
      </c>
      <c r="D33" s="256"/>
      <c r="E33" s="254"/>
      <c r="F33" s="256"/>
      <c r="G33" s="256" t="s">
        <v>3</v>
      </c>
      <c r="H33" s="262" t="s">
        <v>27</v>
      </c>
      <c r="I33" s="262"/>
      <c r="J33" s="262"/>
      <c r="K33" s="262"/>
      <c r="L33" s="262"/>
      <c r="M33" s="262"/>
      <c r="N33" s="262"/>
      <c r="O33" s="262"/>
      <c r="P33" s="262"/>
      <c r="Q33" s="262"/>
      <c r="R33" s="262"/>
      <c r="S33" s="262"/>
      <c r="T33" s="262"/>
      <c r="U33" s="262"/>
      <c r="V33" s="262"/>
      <c r="W33" s="262"/>
      <c r="X33" s="262"/>
      <c r="Y33" s="254"/>
    </row>
    <row r="34" s="247" customFormat="1" ht="5.5" customHeight="1" spans="1:25">
      <c r="A34" s="249"/>
      <c r="B34" s="254"/>
      <c r="C34" s="254"/>
      <c r="D34" s="256"/>
      <c r="E34" s="254"/>
      <c r="F34" s="256"/>
      <c r="G34" s="256"/>
      <c r="H34" s="256"/>
      <c r="I34" s="256"/>
      <c r="J34" s="256"/>
      <c r="K34" s="256"/>
      <c r="L34" s="256"/>
      <c r="M34" s="256"/>
      <c r="N34" s="256"/>
      <c r="O34" s="256"/>
      <c r="P34" s="256"/>
      <c r="Q34" s="256"/>
      <c r="R34" s="256"/>
      <c r="S34" s="256"/>
      <c r="T34" s="256"/>
      <c r="U34" s="256"/>
      <c r="V34" s="256"/>
      <c r="W34" s="256"/>
      <c r="X34" s="256"/>
      <c r="Y34" s="254"/>
    </row>
    <row r="35" s="247" customFormat="1" ht="24.65" hidden="1" customHeight="1" spans="1:25">
      <c r="A35" s="249"/>
      <c r="B35" s="254"/>
      <c r="C35" s="254"/>
      <c r="D35" s="256"/>
      <c r="E35" s="254"/>
      <c r="F35" s="256"/>
      <c r="G35" s="256"/>
      <c r="H35" s="260"/>
      <c r="I35" s="260"/>
      <c r="J35" s="256"/>
      <c r="K35" s="256"/>
      <c r="L35" s="256"/>
      <c r="M35" s="256"/>
      <c r="N35" s="256"/>
      <c r="O35" s="256"/>
      <c r="P35" s="256"/>
      <c r="Q35" s="256"/>
      <c r="R35" s="256"/>
      <c r="S35" s="256"/>
      <c r="T35" s="256"/>
      <c r="U35" s="256"/>
      <c r="V35" s="256"/>
      <c r="W35" s="256"/>
      <c r="X35" s="256"/>
      <c r="Y35" s="254"/>
    </row>
    <row r="36" s="247" customFormat="1" ht="24.65" hidden="1" customHeight="1" spans="1:25">
      <c r="A36" s="249"/>
      <c r="B36" s="254"/>
      <c r="C36" s="254"/>
      <c r="D36" s="256"/>
      <c r="E36" s="254"/>
      <c r="F36" s="256"/>
      <c r="G36" s="256"/>
      <c r="H36" s="260" t="s">
        <v>28</v>
      </c>
      <c r="I36" s="260"/>
      <c r="J36" s="256"/>
      <c r="K36" s="256"/>
      <c r="L36" s="256"/>
      <c r="M36" s="256"/>
      <c r="N36" s="256"/>
      <c r="O36" s="256"/>
      <c r="P36" s="256"/>
      <c r="Q36" s="256"/>
      <c r="R36" s="256"/>
      <c r="S36" s="256"/>
      <c r="T36" s="256"/>
      <c r="U36" s="256"/>
      <c r="V36" s="256"/>
      <c r="W36" s="256"/>
      <c r="X36" s="256"/>
      <c r="Y36" s="254"/>
    </row>
    <row r="37" s="247" customFormat="1" ht="24.65" hidden="1" customHeight="1" spans="1:25">
      <c r="A37" s="249"/>
      <c r="B37" s="254"/>
      <c r="C37" s="254"/>
      <c r="D37" s="256"/>
      <c r="E37" s="254"/>
      <c r="F37" s="256"/>
      <c r="G37" s="256"/>
      <c r="H37" s="260" t="s">
        <v>29</v>
      </c>
      <c r="I37" s="260"/>
      <c r="J37" s="256"/>
      <c r="K37" s="256"/>
      <c r="L37" s="256"/>
      <c r="M37" s="256"/>
      <c r="N37" s="256"/>
      <c r="O37" s="256"/>
      <c r="P37" s="256"/>
      <c r="Q37" s="256"/>
      <c r="R37" s="256"/>
      <c r="S37" s="256"/>
      <c r="T37" s="256"/>
      <c r="U37" s="256"/>
      <c r="V37" s="256"/>
      <c r="W37" s="256"/>
      <c r="X37" s="256"/>
      <c r="Y37" s="254"/>
    </row>
    <row r="38" s="247" customFormat="1" ht="24.65" hidden="1" customHeight="1" spans="1:25">
      <c r="A38" s="249"/>
      <c r="B38" s="254"/>
      <c r="C38" s="254"/>
      <c r="D38" s="256"/>
      <c r="E38" s="254"/>
      <c r="F38" s="256"/>
      <c r="G38" s="256"/>
      <c r="H38" s="260" t="s">
        <v>30</v>
      </c>
      <c r="I38" s="260"/>
      <c r="J38" s="256"/>
      <c r="K38" s="256"/>
      <c r="L38" s="256"/>
      <c r="M38" s="256"/>
      <c r="N38" s="256"/>
      <c r="O38" s="256"/>
      <c r="P38" s="256"/>
      <c r="Q38" s="256"/>
      <c r="R38" s="256"/>
      <c r="S38" s="256"/>
      <c r="T38" s="256"/>
      <c r="U38" s="256"/>
      <c r="V38" s="256"/>
      <c r="W38" s="256"/>
      <c r="X38" s="256"/>
      <c r="Y38" s="254"/>
    </row>
    <row r="39" s="247" customFormat="1" ht="24.65" hidden="1" customHeight="1" spans="1:25">
      <c r="A39" s="249"/>
      <c r="B39" s="254"/>
      <c r="C39" s="254"/>
      <c r="D39" s="256"/>
      <c r="E39" s="254"/>
      <c r="F39" s="256"/>
      <c r="G39" s="256"/>
      <c r="H39" s="260" t="s">
        <v>31</v>
      </c>
      <c r="I39" s="260"/>
      <c r="J39" s="256"/>
      <c r="K39" s="256"/>
      <c r="L39" s="256"/>
      <c r="M39" s="256"/>
      <c r="N39" s="256"/>
      <c r="O39" s="256"/>
      <c r="P39" s="256"/>
      <c r="Q39" s="256"/>
      <c r="R39" s="256"/>
      <c r="S39" s="256"/>
      <c r="T39" s="256"/>
      <c r="U39" s="256"/>
      <c r="V39" s="256"/>
      <c r="W39" s="256"/>
      <c r="X39" s="256"/>
      <c r="Y39" s="254"/>
    </row>
    <row r="40" s="247" customFormat="1" ht="5.5" hidden="1" customHeight="1" spans="1:25">
      <c r="A40" s="249"/>
      <c r="B40" s="254"/>
      <c r="C40" s="254"/>
      <c r="D40" s="256"/>
      <c r="E40" s="254"/>
      <c r="F40" s="256"/>
      <c r="G40" s="256"/>
      <c r="H40" s="256"/>
      <c r="I40" s="256"/>
      <c r="J40" s="256"/>
      <c r="K40" s="256"/>
      <c r="L40" s="256"/>
      <c r="M40" s="256"/>
      <c r="N40" s="256"/>
      <c r="O40" s="256"/>
      <c r="P40" s="256"/>
      <c r="Q40" s="256"/>
      <c r="R40" s="256"/>
      <c r="S40" s="256"/>
      <c r="T40" s="256"/>
      <c r="U40" s="256"/>
      <c r="V40" s="256"/>
      <c r="W40" s="256"/>
      <c r="X40" s="256"/>
      <c r="Y40" s="254"/>
    </row>
    <row r="41" s="247" customFormat="1" ht="24" customHeight="1" spans="1:25">
      <c r="A41" s="249"/>
      <c r="B41" s="254"/>
      <c r="C41" s="255" t="s">
        <v>32</v>
      </c>
      <c r="D41" s="256"/>
      <c r="E41" s="254"/>
      <c r="F41" s="256"/>
      <c r="G41" s="256" t="s">
        <v>3</v>
      </c>
      <c r="H41" s="258" t="s">
        <v>33</v>
      </c>
      <c r="I41" s="258"/>
      <c r="J41" s="258"/>
      <c r="K41" s="258"/>
      <c r="L41" s="258"/>
      <c r="M41" s="258"/>
      <c r="N41" s="258"/>
      <c r="O41" s="258"/>
      <c r="P41" s="258"/>
      <c r="Q41" s="258"/>
      <c r="R41" s="258"/>
      <c r="S41" s="258"/>
      <c r="T41" s="258"/>
      <c r="U41" s="258"/>
      <c r="V41" s="258"/>
      <c r="W41" s="258"/>
      <c r="X41" s="258"/>
      <c r="Y41" s="254"/>
    </row>
    <row r="42" s="247" customFormat="1" ht="5.5" customHeight="1" spans="1:25">
      <c r="A42" s="249"/>
      <c r="B42" s="254"/>
      <c r="C42" s="254"/>
      <c r="D42" s="256"/>
      <c r="E42" s="254"/>
      <c r="F42" s="256"/>
      <c r="G42" s="256"/>
      <c r="H42" s="256"/>
      <c r="I42" s="256"/>
      <c r="J42" s="256"/>
      <c r="K42" s="256"/>
      <c r="L42" s="256"/>
      <c r="M42" s="256"/>
      <c r="N42" s="256"/>
      <c r="O42" s="256"/>
      <c r="P42" s="256"/>
      <c r="Q42" s="256"/>
      <c r="R42" s="256"/>
      <c r="S42" s="256"/>
      <c r="T42" s="256"/>
      <c r="U42" s="256"/>
      <c r="V42" s="256"/>
      <c r="W42" s="256"/>
      <c r="X42" s="256"/>
      <c r="Y42" s="254"/>
    </row>
    <row r="43" s="247" customFormat="1" ht="24" customHeight="1" spans="1:25">
      <c r="A43" s="249"/>
      <c r="B43" s="254"/>
      <c r="C43" s="255"/>
      <c r="D43" s="256"/>
      <c r="E43" s="254"/>
      <c r="F43" s="256"/>
      <c r="G43" s="256"/>
      <c r="H43" s="258"/>
      <c r="I43" s="258"/>
      <c r="J43" s="258"/>
      <c r="K43" s="258"/>
      <c r="L43" s="258"/>
      <c r="M43" s="258"/>
      <c r="N43" s="258"/>
      <c r="O43" s="258"/>
      <c r="P43" s="258"/>
      <c r="Q43" s="258"/>
      <c r="R43" s="258"/>
      <c r="S43" s="258"/>
      <c r="T43" s="258"/>
      <c r="U43" s="258"/>
      <c r="V43" s="258"/>
      <c r="W43" s="258"/>
      <c r="X43" s="258"/>
      <c r="Y43" s="254"/>
    </row>
    <row r="44" s="247" customFormat="1" ht="5.5" customHeight="1" spans="1:25">
      <c r="A44" s="249"/>
      <c r="B44" s="254"/>
      <c r="C44" s="254"/>
      <c r="D44" s="256"/>
      <c r="E44" s="254"/>
      <c r="F44" s="256"/>
      <c r="G44" s="256"/>
      <c r="H44" s="256"/>
      <c r="I44" s="256"/>
      <c r="J44" s="256"/>
      <c r="K44" s="256"/>
      <c r="L44" s="256"/>
      <c r="M44" s="256"/>
      <c r="N44" s="256"/>
      <c r="O44" s="256"/>
      <c r="P44" s="256"/>
      <c r="Q44" s="256"/>
      <c r="R44" s="256"/>
      <c r="S44" s="256"/>
      <c r="T44" s="256"/>
      <c r="U44" s="256"/>
      <c r="V44" s="256"/>
      <c r="W44" s="256"/>
      <c r="X44" s="256"/>
      <c r="Y44" s="254"/>
    </row>
    <row r="45" s="247" customFormat="1" ht="24" customHeight="1" spans="1:25">
      <c r="A45" s="249"/>
      <c r="B45" s="254"/>
      <c r="C45" s="255"/>
      <c r="D45" s="256"/>
      <c r="E45" s="254"/>
      <c r="F45" s="256"/>
      <c r="G45" s="256"/>
      <c r="H45" s="263" t="s">
        <v>34</v>
      </c>
      <c r="I45" s="263"/>
      <c r="J45" s="263"/>
      <c r="K45" s="263"/>
      <c r="L45" s="270" t="s">
        <v>35</v>
      </c>
      <c r="M45" s="270"/>
      <c r="N45" s="270"/>
      <c r="O45" s="270"/>
      <c r="P45" s="270"/>
      <c r="Q45" s="270"/>
      <c r="R45" s="270"/>
      <c r="S45" s="270"/>
      <c r="T45" s="270"/>
      <c r="U45" s="274" t="s">
        <v>36</v>
      </c>
      <c r="V45" s="274"/>
      <c r="W45" s="270">
        <v>50275</v>
      </c>
      <c r="X45" s="270"/>
      <c r="Y45" s="254"/>
    </row>
    <row r="46" s="247" customFormat="1" ht="5.5" customHeight="1" spans="1:25">
      <c r="A46" s="249"/>
      <c r="B46" s="254"/>
      <c r="C46" s="254"/>
      <c r="D46" s="256"/>
      <c r="E46" s="254"/>
      <c r="F46" s="256"/>
      <c r="G46" s="256"/>
      <c r="H46" s="256"/>
      <c r="I46" s="256"/>
      <c r="J46" s="256"/>
      <c r="K46" s="256"/>
      <c r="L46" s="256"/>
      <c r="M46" s="256"/>
      <c r="N46" s="256"/>
      <c r="O46" s="256"/>
      <c r="P46" s="256"/>
      <c r="Q46" s="256"/>
      <c r="R46" s="256"/>
      <c r="S46" s="256"/>
      <c r="T46" s="256"/>
      <c r="U46" s="254"/>
      <c r="V46" s="254"/>
      <c r="W46" s="256"/>
      <c r="X46" s="256"/>
      <c r="Y46" s="254"/>
    </row>
    <row r="47" s="247" customFormat="1" ht="24" customHeight="1" spans="1:25">
      <c r="A47" s="249"/>
      <c r="B47" s="254"/>
      <c r="C47" s="255" t="s">
        <v>37</v>
      </c>
      <c r="D47" s="256"/>
      <c r="E47" s="254"/>
      <c r="F47" s="256"/>
      <c r="G47" s="256" t="s">
        <v>3</v>
      </c>
      <c r="H47" s="258" t="s">
        <v>38</v>
      </c>
      <c r="I47" s="258"/>
      <c r="J47" s="258"/>
      <c r="K47" s="258"/>
      <c r="L47" s="258"/>
      <c r="M47" s="258"/>
      <c r="N47" s="258"/>
      <c r="O47" s="259"/>
      <c r="P47" s="259"/>
      <c r="Q47" s="259"/>
      <c r="R47" s="259"/>
      <c r="S47" s="259"/>
      <c r="T47" s="259"/>
      <c r="U47" s="254"/>
      <c r="V47" s="254"/>
      <c r="W47" s="254"/>
      <c r="X47" s="254"/>
      <c r="Y47" s="254"/>
    </row>
    <row r="48" s="247" customFormat="1" ht="5.5" customHeight="1" spans="1:25">
      <c r="A48" s="249"/>
      <c r="B48" s="254"/>
      <c r="C48" s="254"/>
      <c r="D48" s="256"/>
      <c r="E48" s="254"/>
      <c r="F48" s="256"/>
      <c r="G48" s="256"/>
      <c r="H48" s="256"/>
      <c r="I48" s="256"/>
      <c r="J48" s="256"/>
      <c r="K48" s="256"/>
      <c r="L48" s="256"/>
      <c r="M48" s="256"/>
      <c r="N48" s="256"/>
      <c r="O48" s="256"/>
      <c r="P48" s="256"/>
      <c r="Q48" s="256"/>
      <c r="R48" s="256"/>
      <c r="S48" s="256"/>
      <c r="T48" s="256"/>
      <c r="U48" s="256"/>
      <c r="V48" s="256"/>
      <c r="W48" s="256"/>
      <c r="X48" s="256"/>
      <c r="Y48" s="254"/>
    </row>
    <row r="49" s="247" customFormat="1" ht="24" customHeight="1" spans="1:25">
      <c r="A49" s="249"/>
      <c r="B49" s="254"/>
      <c r="C49" s="255" t="s">
        <v>39</v>
      </c>
      <c r="D49" s="256"/>
      <c r="E49" s="254"/>
      <c r="F49" s="256"/>
      <c r="G49" s="256" t="s">
        <v>3</v>
      </c>
      <c r="H49" s="258"/>
      <c r="I49" s="258"/>
      <c r="J49" s="258"/>
      <c r="K49" s="258"/>
      <c r="L49" s="258"/>
      <c r="M49" s="258"/>
      <c r="N49" s="258"/>
      <c r="O49" s="258"/>
      <c r="P49" s="258"/>
      <c r="Q49" s="258"/>
      <c r="R49" s="259"/>
      <c r="S49" s="259"/>
      <c r="T49" s="259"/>
      <c r="U49" s="254"/>
      <c r="V49" s="254"/>
      <c r="W49" s="254"/>
      <c r="X49" s="254"/>
      <c r="Y49" s="254"/>
    </row>
    <row r="50" s="247" customFormat="1" ht="5.5" customHeight="1" spans="1:25">
      <c r="A50" s="249"/>
      <c r="B50" s="254"/>
      <c r="C50" s="254"/>
      <c r="D50" s="256"/>
      <c r="E50" s="254"/>
      <c r="F50" s="256"/>
      <c r="G50" s="256"/>
      <c r="H50" s="256"/>
      <c r="I50" s="256"/>
      <c r="J50" s="256"/>
      <c r="K50" s="256"/>
      <c r="L50" s="256"/>
      <c r="M50" s="256"/>
      <c r="N50" s="256"/>
      <c r="O50" s="256"/>
      <c r="P50" s="256"/>
      <c r="Q50" s="256"/>
      <c r="R50" s="256"/>
      <c r="S50" s="256"/>
      <c r="T50" s="256"/>
      <c r="U50" s="256"/>
      <c r="V50" s="256"/>
      <c r="W50" s="256"/>
      <c r="X50" s="256"/>
      <c r="Y50" s="254"/>
    </row>
    <row r="51" s="247" customFormat="1" ht="24" customHeight="1" spans="1:25">
      <c r="A51" s="249"/>
      <c r="B51" s="254"/>
      <c r="C51" s="255" t="s">
        <v>40</v>
      </c>
      <c r="D51" s="256"/>
      <c r="E51" s="254"/>
      <c r="F51" s="256"/>
      <c r="G51" s="256" t="s">
        <v>3</v>
      </c>
      <c r="H51" s="264" t="s">
        <v>41</v>
      </c>
      <c r="I51" s="258"/>
      <c r="J51" s="258"/>
      <c r="K51" s="258"/>
      <c r="L51" s="258"/>
      <c r="M51" s="258"/>
      <c r="N51" s="258"/>
      <c r="O51" s="258"/>
      <c r="P51" s="258"/>
      <c r="Q51" s="259"/>
      <c r="R51" s="259"/>
      <c r="S51" s="259"/>
      <c r="T51" s="259"/>
      <c r="U51" s="254"/>
      <c r="V51" s="254"/>
      <c r="W51" s="254"/>
      <c r="X51" s="254"/>
      <c r="Y51" s="254"/>
    </row>
    <row r="52" s="247" customFormat="1" ht="5.5" customHeight="1" spans="1:25">
      <c r="A52" s="249"/>
      <c r="B52" s="254"/>
      <c r="C52" s="254"/>
      <c r="D52" s="256"/>
      <c r="E52" s="254"/>
      <c r="F52" s="256"/>
      <c r="G52" s="256"/>
      <c r="H52" s="256"/>
      <c r="I52" s="256"/>
      <c r="J52" s="256"/>
      <c r="K52" s="256"/>
      <c r="L52" s="256"/>
      <c r="M52" s="256"/>
      <c r="N52" s="256"/>
      <c r="O52" s="256"/>
      <c r="P52" s="256"/>
      <c r="Q52" s="256"/>
      <c r="R52" s="256"/>
      <c r="S52" s="256"/>
      <c r="T52" s="256"/>
      <c r="U52" s="256"/>
      <c r="V52" s="256"/>
      <c r="W52" s="256"/>
      <c r="X52" s="256"/>
      <c r="Y52" s="254"/>
    </row>
    <row r="53" s="247" customFormat="1" ht="24" customHeight="1" spans="1:25">
      <c r="A53" s="249"/>
      <c r="B53" s="254"/>
      <c r="C53" s="255" t="s">
        <v>42</v>
      </c>
      <c r="D53" s="256"/>
      <c r="E53" s="254"/>
      <c r="F53" s="256"/>
      <c r="G53" s="256" t="s">
        <v>3</v>
      </c>
      <c r="H53" s="262">
        <v>2018</v>
      </c>
      <c r="I53" s="271" t="s">
        <v>43</v>
      </c>
      <c r="J53" s="262">
        <v>2019</v>
      </c>
      <c r="K53" s="259"/>
      <c r="L53" s="259"/>
      <c r="M53" s="259"/>
      <c r="N53" s="259"/>
      <c r="O53" s="259"/>
      <c r="P53" s="259"/>
      <c r="Q53" s="259"/>
      <c r="R53" s="259"/>
      <c r="S53" s="259"/>
      <c r="T53" s="259"/>
      <c r="U53" s="254"/>
      <c r="V53" s="254"/>
      <c r="W53" s="254"/>
      <c r="X53" s="254"/>
      <c r="Y53" s="254"/>
    </row>
    <row r="54" s="247" customFormat="1" ht="5.5" customHeight="1" spans="1:25">
      <c r="A54" s="249"/>
      <c r="B54" s="254"/>
      <c r="C54" s="254"/>
      <c r="D54" s="256"/>
      <c r="E54" s="254"/>
      <c r="F54" s="256"/>
      <c r="G54" s="256"/>
      <c r="H54" s="256"/>
      <c r="I54" s="256"/>
      <c r="J54" s="256"/>
      <c r="K54" s="256"/>
      <c r="L54" s="256"/>
      <c r="M54" s="256"/>
      <c r="N54" s="256"/>
      <c r="O54" s="256"/>
      <c r="P54" s="256"/>
      <c r="Q54" s="256"/>
      <c r="R54" s="256"/>
      <c r="S54" s="256"/>
      <c r="T54" s="256"/>
      <c r="U54" s="256"/>
      <c r="V54" s="256"/>
      <c r="W54" s="256"/>
      <c r="X54" s="256"/>
      <c r="Y54" s="254"/>
    </row>
    <row r="55" ht="24.5" customHeight="1" spans="1:25">
      <c r="A55" s="249"/>
      <c r="B55" s="249"/>
      <c r="C55" s="249"/>
      <c r="D55" s="265"/>
      <c r="E55" s="249"/>
      <c r="F55" s="249"/>
      <c r="G55" s="249"/>
      <c r="H55" s="249"/>
      <c r="I55" s="249"/>
      <c r="J55" s="249"/>
      <c r="K55" s="249"/>
      <c r="L55" s="249"/>
      <c r="M55" s="249"/>
      <c r="N55" s="249"/>
      <c r="O55" s="272"/>
      <c r="P55" s="272"/>
      <c r="Q55" s="272"/>
      <c r="R55" s="272"/>
      <c r="S55" s="272"/>
      <c r="T55" s="272"/>
      <c r="U55" s="249"/>
      <c r="V55" s="249"/>
      <c r="W55" s="249"/>
      <c r="X55" s="249"/>
      <c r="Y55" s="249"/>
    </row>
    <row r="56" ht="4.5" customHeight="1" spans="1:25">
      <c r="A56" s="249"/>
      <c r="B56" s="249"/>
      <c r="C56" s="249"/>
      <c r="D56" s="249"/>
      <c r="E56" s="249"/>
      <c r="F56" s="249"/>
      <c r="G56" s="249"/>
      <c r="H56" s="249"/>
      <c r="I56" s="249"/>
      <c r="J56" s="249"/>
      <c r="K56" s="249"/>
      <c r="L56" s="249"/>
      <c r="M56" s="273"/>
      <c r="N56" s="259"/>
      <c r="O56" s="254"/>
      <c r="P56" s="256"/>
      <c r="Q56" s="254"/>
      <c r="R56" s="256"/>
      <c r="S56" s="256"/>
      <c r="T56" s="256"/>
      <c r="U56" s="256"/>
      <c r="V56" s="256"/>
      <c r="W56" s="256"/>
      <c r="X56" s="249"/>
      <c r="Y56" s="254"/>
    </row>
    <row r="57" ht="24" customHeight="1" spans="1:25">
      <c r="A57" s="249"/>
      <c r="B57" s="249"/>
      <c r="C57" s="249"/>
      <c r="D57" s="249"/>
      <c r="E57" s="249"/>
      <c r="F57" s="249"/>
      <c r="G57" s="249"/>
      <c r="H57" s="249"/>
      <c r="I57" s="249"/>
      <c r="J57" s="249"/>
      <c r="K57" s="249"/>
      <c r="L57" s="249"/>
      <c r="M57" s="273"/>
      <c r="N57" s="259"/>
      <c r="O57" s="255" t="s">
        <v>44</v>
      </c>
      <c r="P57" s="256"/>
      <c r="Q57" s="254"/>
      <c r="R57" s="256" t="s">
        <v>3</v>
      </c>
      <c r="S57" s="258"/>
      <c r="T57" s="258"/>
      <c r="U57" s="258"/>
      <c r="V57" s="258"/>
      <c r="W57" s="258"/>
      <c r="X57" s="258"/>
      <c r="Y57" s="254"/>
    </row>
    <row r="58" ht="4.5" customHeight="1" spans="1:25">
      <c r="A58" s="249"/>
      <c r="B58" s="249"/>
      <c r="C58" s="249"/>
      <c r="D58" s="249"/>
      <c r="E58" s="249"/>
      <c r="F58" s="249"/>
      <c r="G58" s="249"/>
      <c r="H58" s="249"/>
      <c r="I58" s="249"/>
      <c r="J58" s="249"/>
      <c r="K58" s="249"/>
      <c r="L58" s="249"/>
      <c r="M58" s="273"/>
      <c r="N58" s="249"/>
      <c r="O58" s="254"/>
      <c r="P58" s="256"/>
      <c r="Q58" s="254"/>
      <c r="R58" s="256"/>
      <c r="S58" s="256"/>
      <c r="T58" s="256"/>
      <c r="U58" s="256"/>
      <c r="V58" s="249"/>
      <c r="W58" s="249"/>
      <c r="X58" s="249"/>
      <c r="Y58" s="249"/>
    </row>
    <row r="59" ht="24" customHeight="1" spans="1:25">
      <c r="A59" s="249"/>
      <c r="B59" s="266" t="s">
        <v>45</v>
      </c>
      <c r="C59" s="267"/>
      <c r="D59" s="249"/>
      <c r="E59" s="249"/>
      <c r="F59" s="249"/>
      <c r="G59" s="249"/>
      <c r="H59" s="249"/>
      <c r="I59" s="249"/>
      <c r="J59" s="249"/>
      <c r="K59" s="249"/>
      <c r="L59" s="249"/>
      <c r="M59" s="273"/>
      <c r="N59" s="249"/>
      <c r="O59" s="255" t="s">
        <v>46</v>
      </c>
      <c r="P59" s="256"/>
      <c r="Q59" s="254"/>
      <c r="R59" s="256" t="s">
        <v>3</v>
      </c>
      <c r="S59" s="275">
        <f ca="1">TODAY()</f>
        <v>43654</v>
      </c>
      <c r="T59" s="275"/>
      <c r="U59" s="275"/>
      <c r="V59" s="249"/>
      <c r="W59" s="249"/>
      <c r="X59" s="249"/>
      <c r="Y59" s="249"/>
    </row>
    <row r="60" ht="24" customHeight="1" spans="1:25">
      <c r="A60" s="249"/>
      <c r="B60" s="268" t="s">
        <v>47</v>
      </c>
      <c r="C60" s="267" t="s">
        <v>48</v>
      </c>
      <c r="D60" s="249"/>
      <c r="E60" s="249"/>
      <c r="F60" s="249"/>
      <c r="G60" s="249"/>
      <c r="H60" s="249"/>
      <c r="I60" s="249"/>
      <c r="J60" s="249"/>
      <c r="K60" s="249"/>
      <c r="L60" s="249"/>
      <c r="M60" s="273"/>
      <c r="N60" s="249"/>
      <c r="O60" s="249"/>
      <c r="P60" s="249"/>
      <c r="Q60" s="249"/>
      <c r="R60" s="249"/>
      <c r="S60" s="249"/>
      <c r="T60" s="249"/>
      <c r="U60" s="249"/>
      <c r="V60" s="249"/>
      <c r="W60" s="249"/>
      <c r="X60" s="249"/>
      <c r="Y60" s="249"/>
    </row>
    <row r="61" customHeight="1" spans="1:25">
      <c r="A61" s="249"/>
      <c r="B61" s="269"/>
      <c r="C61" s="249"/>
      <c r="D61" s="249"/>
      <c r="E61" s="249"/>
      <c r="F61" s="249"/>
      <c r="G61" s="249"/>
      <c r="H61" s="249"/>
      <c r="I61" s="249"/>
      <c r="J61" s="249"/>
      <c r="K61" s="249"/>
      <c r="L61" s="249"/>
      <c r="M61" s="249"/>
      <c r="N61" s="249"/>
      <c r="O61" s="249"/>
      <c r="P61" s="249"/>
      <c r="Q61" s="249"/>
      <c r="R61" s="249"/>
      <c r="S61" s="249"/>
      <c r="T61" s="249"/>
      <c r="U61" s="249"/>
      <c r="V61" s="249"/>
      <c r="W61" s="249"/>
      <c r="X61" s="249"/>
      <c r="Y61" s="249"/>
    </row>
  </sheetData>
  <protectedRanges>
    <protectedRange sqref="H27:I27 H29:I29 H41:I41 H43:I43 H47:I47 H49:I49 H51:I51 Q41 H7:I7 H53 H17:J17 H33:I33" name="Nama Program Studi"/>
    <protectedRange sqref="S59" name="Tanggal Penilaian AL"/>
    <protectedRange sqref="S57" name="Kota Penilaian AL"/>
    <protectedRange sqref="H5:I5 H31:I31" name="Nama PT"/>
  </protectedRanges>
  <mergeCells count="18">
    <mergeCell ref="A2:Y2"/>
    <mergeCell ref="A3:Y3"/>
    <mergeCell ref="H5:X5"/>
    <mergeCell ref="H7:N7"/>
    <mergeCell ref="H17:J17"/>
    <mergeCell ref="H27:N27"/>
    <mergeCell ref="H29:J29"/>
    <mergeCell ref="H31:X31"/>
    <mergeCell ref="H33:X33"/>
    <mergeCell ref="H41:X41"/>
    <mergeCell ref="H43:X43"/>
    <mergeCell ref="H45:K45"/>
    <mergeCell ref="U45:V45"/>
    <mergeCell ref="H47:N47"/>
    <mergeCell ref="H49:Q49"/>
    <mergeCell ref="H51:P51"/>
    <mergeCell ref="S57:X57"/>
    <mergeCell ref="S59:U59"/>
  </mergeCells>
  <dataValidations count="4">
    <dataValidation type="list" allowBlank="1" showInputMessage="1" showErrorMessage="1" sqref="H7:N7">
      <formula1>$H$8:$H$15</formula1>
    </dataValidation>
    <dataValidation type="list" allowBlank="1" showInputMessage="1" showErrorMessage="1" sqref="H17:J17">
      <formula1>$H$18:$H$25</formula1>
    </dataValidation>
    <dataValidation allowBlank="1" showInputMessage="1" showErrorMessage="1" sqref="H27 H29 H43:I43 H47:I47 H49:I49 H51:I51 H53"/>
    <dataValidation type="list" allowBlank="1" showInputMessage="1" showErrorMessage="1" sqref="H35:N39 I9:N15">
      <formula1>#REF!</formula1>
    </dataValidation>
  </dataValidations>
  <hyperlinks>
    <hyperlink ref="H51" r:id="rId1" display="http://tekim.undip.ac.id"/>
  </hyperlinks>
  <pageMargins left="0.7" right="0.7" top="0.75" bottom="0.75" header="0.3" footer="0.3"/>
  <pageSetup paperSize="1"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K32"/>
  <sheetViews>
    <sheetView workbookViewId="0">
      <pane xSplit="1" ySplit="6" topLeftCell="G7" activePane="bottomRight" state="frozen"/>
      <selection/>
      <selection pane="topRight"/>
      <selection pane="bottomLeft"/>
      <selection pane="bottomRight" activeCell="N5" sqref="N5"/>
    </sheetView>
  </sheetViews>
  <sheetFormatPr defaultColWidth="8.81904761904762" defaultRowHeight="15"/>
  <cols>
    <col min="1" max="1" width="5.54285714285714" style="33" customWidth="1"/>
    <col min="2" max="2" width="23" style="33" customWidth="1"/>
    <col min="3" max="8" width="10.5428571428571" style="33" customWidth="1"/>
    <col min="9" max="9" width="14.5428571428571" style="33" customWidth="1"/>
    <col min="10" max="10" width="14.2666666666667" style="33" customWidth="1"/>
    <col min="11" max="11" width="14.6285714285714" style="33" customWidth="1"/>
    <col min="12" max="12" width="8.81904761904762" style="33"/>
    <col min="13" max="13" width="22.2857142857143" style="33" customWidth="1"/>
    <col min="14" max="16384" width="8.81904761904762" style="33"/>
  </cols>
  <sheetData>
    <row r="1" spans="1:11">
      <c r="A1" s="17" t="s">
        <v>66</v>
      </c>
      <c r="K1" s="3" t="s">
        <v>135</v>
      </c>
    </row>
    <row r="2" spans="1:1">
      <c r="A2" s="17"/>
    </row>
    <row r="3" ht="22" customHeight="1" spans="1:11">
      <c r="A3" s="189" t="s">
        <v>203</v>
      </c>
      <c r="B3" s="189" t="s">
        <v>285</v>
      </c>
      <c r="C3" s="189" t="s">
        <v>459</v>
      </c>
      <c r="D3" s="189"/>
      <c r="E3" s="189"/>
      <c r="F3" s="189"/>
      <c r="G3" s="189"/>
      <c r="H3" s="189"/>
      <c r="I3" s="189" t="s">
        <v>460</v>
      </c>
      <c r="J3" s="189" t="s">
        <v>461</v>
      </c>
      <c r="K3" s="189" t="s">
        <v>461</v>
      </c>
    </row>
    <row r="4" ht="30" customHeight="1" spans="1:11">
      <c r="A4" s="189"/>
      <c r="B4" s="189"/>
      <c r="C4" s="189" t="s">
        <v>462</v>
      </c>
      <c r="D4" s="189"/>
      <c r="E4" s="189"/>
      <c r="F4" s="189" t="s">
        <v>463</v>
      </c>
      <c r="G4" s="189"/>
      <c r="H4" s="189"/>
      <c r="I4" s="189"/>
      <c r="J4" s="189"/>
      <c r="K4" s="189"/>
    </row>
    <row r="5" spans="1:11">
      <c r="A5" s="189"/>
      <c r="B5" s="189"/>
      <c r="C5" s="189" t="s">
        <v>276</v>
      </c>
      <c r="D5" s="189" t="s">
        <v>277</v>
      </c>
      <c r="E5" s="189" t="s">
        <v>278</v>
      </c>
      <c r="F5" s="189" t="s">
        <v>276</v>
      </c>
      <c r="G5" s="189" t="s">
        <v>277</v>
      </c>
      <c r="H5" s="189" t="s">
        <v>278</v>
      </c>
      <c r="I5" s="189"/>
      <c r="J5" s="189"/>
      <c r="K5" s="189"/>
    </row>
    <row r="6" spans="1:11">
      <c r="A6" s="45">
        <v>1</v>
      </c>
      <c r="B6" s="45">
        <v>2</v>
      </c>
      <c r="C6" s="45">
        <v>3</v>
      </c>
      <c r="D6" s="45">
        <v>4</v>
      </c>
      <c r="E6" s="45">
        <v>5</v>
      </c>
      <c r="F6" s="45">
        <v>6</v>
      </c>
      <c r="G6" s="45">
        <v>7</v>
      </c>
      <c r="H6" s="45">
        <v>8</v>
      </c>
      <c r="I6" s="45">
        <v>9</v>
      </c>
      <c r="J6" s="45">
        <v>10</v>
      </c>
      <c r="K6" s="45">
        <v>11</v>
      </c>
    </row>
    <row r="7" spans="1:11">
      <c r="A7" s="28">
        <v>1</v>
      </c>
      <c r="B7" s="29" t="s">
        <v>295</v>
      </c>
      <c r="C7" s="21">
        <v>1</v>
      </c>
      <c r="D7" s="21">
        <v>1</v>
      </c>
      <c r="E7" s="21">
        <v>1</v>
      </c>
      <c r="F7" s="21">
        <v>5</v>
      </c>
      <c r="G7" s="21">
        <v>5</v>
      </c>
      <c r="H7" s="21">
        <v>3</v>
      </c>
      <c r="I7" s="190">
        <f>AVERAGE(C7:E7)</f>
        <v>1</v>
      </c>
      <c r="J7" s="190">
        <f>AVERAGE(C7:H7)</f>
        <v>2.66666666666667</v>
      </c>
      <c r="K7" s="191">
        <v>2.66666666666667</v>
      </c>
    </row>
    <row r="8" spans="1:11">
      <c r="A8" s="28">
        <v>2</v>
      </c>
      <c r="B8" s="29" t="s">
        <v>305</v>
      </c>
      <c r="C8" s="21">
        <v>2</v>
      </c>
      <c r="D8" s="21">
        <v>1</v>
      </c>
      <c r="E8" s="21">
        <v>1</v>
      </c>
      <c r="F8" s="21">
        <v>4</v>
      </c>
      <c r="G8" s="21">
        <v>4</v>
      </c>
      <c r="H8" s="21">
        <v>3</v>
      </c>
      <c r="I8" s="190">
        <f t="shared" ref="I8:I29" si="0">AVERAGE(C8:E8)</f>
        <v>1.33333333333333</v>
      </c>
      <c r="J8" s="190">
        <f>AVERAGE(C8:H8)</f>
        <v>2.5</v>
      </c>
      <c r="K8" s="191">
        <v>2.5</v>
      </c>
    </row>
    <row r="9" spans="1:11">
      <c r="A9" s="28">
        <v>3</v>
      </c>
      <c r="B9" s="29" t="s">
        <v>311</v>
      </c>
      <c r="C9" s="21">
        <v>0</v>
      </c>
      <c r="D9" s="21">
        <v>3</v>
      </c>
      <c r="E9" s="21">
        <v>0</v>
      </c>
      <c r="F9" s="21">
        <v>3</v>
      </c>
      <c r="G9" s="21">
        <v>2</v>
      </c>
      <c r="H9" s="21">
        <v>3</v>
      </c>
      <c r="I9" s="190">
        <f t="shared" si="0"/>
        <v>1</v>
      </c>
      <c r="J9" s="190">
        <f>AVERAGE(C9:H9)</f>
        <v>1.83333333333333</v>
      </c>
      <c r="K9" s="191">
        <v>1.83333333333333</v>
      </c>
    </row>
    <row r="10" spans="1:11">
      <c r="A10" s="28">
        <v>4</v>
      </c>
      <c r="B10" s="29" t="s">
        <v>319</v>
      </c>
      <c r="C10" s="21">
        <v>0</v>
      </c>
      <c r="D10" s="21">
        <v>0</v>
      </c>
      <c r="E10" s="21">
        <v>0</v>
      </c>
      <c r="F10" s="21">
        <v>4</v>
      </c>
      <c r="G10" s="21">
        <v>3</v>
      </c>
      <c r="H10" s="21">
        <v>3</v>
      </c>
      <c r="I10" s="190">
        <f t="shared" si="0"/>
        <v>0</v>
      </c>
      <c r="J10" s="190">
        <f>AVERAGE(C10:H10)</f>
        <v>1.66666666666667</v>
      </c>
      <c r="K10" s="191">
        <v>1.66666666666667</v>
      </c>
    </row>
    <row r="11" spans="1:11">
      <c r="A11" s="28">
        <v>5</v>
      </c>
      <c r="B11" s="29" t="s">
        <v>324</v>
      </c>
      <c r="C11" s="21">
        <v>1</v>
      </c>
      <c r="D11" s="21">
        <v>2</v>
      </c>
      <c r="E11" s="21">
        <v>0</v>
      </c>
      <c r="F11" s="21">
        <v>3</v>
      </c>
      <c r="G11" s="21">
        <v>2</v>
      </c>
      <c r="H11" s="21">
        <v>4</v>
      </c>
      <c r="I11" s="190">
        <f t="shared" si="0"/>
        <v>1</v>
      </c>
      <c r="J11" s="190">
        <f>AVERAGE(C11:H11)</f>
        <v>2</v>
      </c>
      <c r="K11" s="191">
        <v>2</v>
      </c>
    </row>
    <row r="12" spans="1:11">
      <c r="A12" s="28">
        <v>6</v>
      </c>
      <c r="B12" s="29" t="s">
        <v>332</v>
      </c>
      <c r="C12" s="21">
        <v>1</v>
      </c>
      <c r="D12" s="21">
        <v>2</v>
      </c>
      <c r="E12" s="21">
        <v>0</v>
      </c>
      <c r="F12" s="21">
        <v>4</v>
      </c>
      <c r="G12" s="21">
        <v>3</v>
      </c>
      <c r="H12" s="21">
        <v>3</v>
      </c>
      <c r="I12" s="190">
        <f t="shared" si="0"/>
        <v>1</v>
      </c>
      <c r="J12" s="190">
        <f t="shared" ref="J12:J29" si="1">AVERAGE(C12:H12)</f>
        <v>2.16666666666667</v>
      </c>
      <c r="K12" s="191">
        <v>2.16666666666667</v>
      </c>
    </row>
    <row r="13" spans="1:11">
      <c r="A13" s="28">
        <v>7</v>
      </c>
      <c r="B13" s="29" t="s">
        <v>338</v>
      </c>
      <c r="C13" s="21">
        <v>0</v>
      </c>
      <c r="D13" s="21">
        <v>1</v>
      </c>
      <c r="E13" s="21">
        <v>1</v>
      </c>
      <c r="F13" s="21">
        <v>2</v>
      </c>
      <c r="G13" s="21">
        <v>4</v>
      </c>
      <c r="H13" s="21">
        <v>3</v>
      </c>
      <c r="I13" s="190">
        <f t="shared" si="0"/>
        <v>0.666666666666667</v>
      </c>
      <c r="J13" s="190">
        <f t="shared" si="1"/>
        <v>1.83333333333333</v>
      </c>
      <c r="K13" s="191">
        <v>1.83333333333333</v>
      </c>
    </row>
    <row r="14" spans="1:11">
      <c r="A14" s="28">
        <v>8</v>
      </c>
      <c r="B14" s="29" t="s">
        <v>346</v>
      </c>
      <c r="C14" s="21">
        <v>1</v>
      </c>
      <c r="D14" s="21">
        <v>0</v>
      </c>
      <c r="E14" s="21">
        <v>1</v>
      </c>
      <c r="F14" s="21">
        <v>4</v>
      </c>
      <c r="G14" s="21">
        <v>4</v>
      </c>
      <c r="H14" s="21">
        <v>1</v>
      </c>
      <c r="I14" s="190">
        <f t="shared" si="0"/>
        <v>0.666666666666667</v>
      </c>
      <c r="J14" s="190">
        <f t="shared" si="1"/>
        <v>1.83333333333333</v>
      </c>
      <c r="K14" s="191">
        <v>1.83333333333333</v>
      </c>
    </row>
    <row r="15" spans="1:11">
      <c r="A15" s="28">
        <v>9</v>
      </c>
      <c r="B15" s="29" t="s">
        <v>352</v>
      </c>
      <c r="C15" s="21">
        <v>0</v>
      </c>
      <c r="D15" s="21">
        <v>2</v>
      </c>
      <c r="E15" s="21">
        <v>0</v>
      </c>
      <c r="F15" s="21">
        <v>4</v>
      </c>
      <c r="G15" s="21">
        <v>4</v>
      </c>
      <c r="H15" s="21">
        <v>2</v>
      </c>
      <c r="I15" s="190">
        <f t="shared" si="0"/>
        <v>0.666666666666667</v>
      </c>
      <c r="J15" s="190">
        <f t="shared" si="1"/>
        <v>2</v>
      </c>
      <c r="K15" s="191">
        <v>2</v>
      </c>
    </row>
    <row r="16" spans="1:11">
      <c r="A16" s="28">
        <v>10</v>
      </c>
      <c r="B16" s="29" t="s">
        <v>456</v>
      </c>
      <c r="C16" s="21">
        <v>0</v>
      </c>
      <c r="D16" s="21">
        <v>2</v>
      </c>
      <c r="E16" s="21">
        <v>2</v>
      </c>
      <c r="F16" s="21">
        <v>3</v>
      </c>
      <c r="G16" s="21">
        <v>3</v>
      </c>
      <c r="H16" s="21">
        <v>3</v>
      </c>
      <c r="I16" s="190">
        <f t="shared" si="0"/>
        <v>1.33333333333333</v>
      </c>
      <c r="J16" s="190">
        <f t="shared" si="1"/>
        <v>2.16666666666667</v>
      </c>
      <c r="K16" s="191">
        <v>2.16666666666667</v>
      </c>
    </row>
    <row r="17" spans="1:11">
      <c r="A17" s="28">
        <v>11</v>
      </c>
      <c r="B17" s="29" t="s">
        <v>364</v>
      </c>
      <c r="C17" s="21">
        <v>1</v>
      </c>
      <c r="D17" s="21">
        <v>1</v>
      </c>
      <c r="E17" s="21">
        <v>0</v>
      </c>
      <c r="F17" s="21">
        <v>3</v>
      </c>
      <c r="G17" s="21">
        <v>2</v>
      </c>
      <c r="H17" s="21">
        <v>2</v>
      </c>
      <c r="I17" s="190">
        <f t="shared" si="0"/>
        <v>0.666666666666667</v>
      </c>
      <c r="J17" s="190">
        <f t="shared" si="1"/>
        <v>1.5</v>
      </c>
      <c r="K17" s="191">
        <v>1.5</v>
      </c>
    </row>
    <row r="18" spans="1:11">
      <c r="A18" s="28">
        <v>12</v>
      </c>
      <c r="B18" s="29" t="s">
        <v>370</v>
      </c>
      <c r="C18" s="21">
        <v>1</v>
      </c>
      <c r="D18" s="21">
        <v>1</v>
      </c>
      <c r="E18" s="21">
        <v>1</v>
      </c>
      <c r="F18" s="21">
        <v>2</v>
      </c>
      <c r="G18" s="21">
        <v>2</v>
      </c>
      <c r="H18" s="21">
        <v>3</v>
      </c>
      <c r="I18" s="190">
        <f t="shared" si="0"/>
        <v>1</v>
      </c>
      <c r="J18" s="190">
        <f t="shared" si="1"/>
        <v>1.66666666666667</v>
      </c>
      <c r="K18" s="191">
        <v>1.66666666666667</v>
      </c>
    </row>
    <row r="19" spans="1:11">
      <c r="A19" s="28">
        <v>13</v>
      </c>
      <c r="B19" s="29" t="s">
        <v>374</v>
      </c>
      <c r="C19" s="21">
        <v>0</v>
      </c>
      <c r="D19" s="21">
        <v>2</v>
      </c>
      <c r="E19" s="21">
        <v>3</v>
      </c>
      <c r="F19" s="21">
        <v>4</v>
      </c>
      <c r="G19" s="21">
        <v>4</v>
      </c>
      <c r="H19" s="21">
        <v>3</v>
      </c>
      <c r="I19" s="190">
        <f t="shared" si="0"/>
        <v>1.66666666666667</v>
      </c>
      <c r="J19" s="190">
        <f t="shared" si="1"/>
        <v>2.66666666666667</v>
      </c>
      <c r="K19" s="191">
        <v>2.66666666666667</v>
      </c>
    </row>
    <row r="20" spans="1:11">
      <c r="A20" s="28">
        <v>14</v>
      </c>
      <c r="B20" s="29" t="s">
        <v>379</v>
      </c>
      <c r="C20" s="21">
        <v>1</v>
      </c>
      <c r="D20" s="21">
        <v>1</v>
      </c>
      <c r="E20" s="21">
        <v>0</v>
      </c>
      <c r="F20" s="21">
        <v>4</v>
      </c>
      <c r="G20" s="21">
        <v>2</v>
      </c>
      <c r="H20" s="21">
        <v>3</v>
      </c>
      <c r="I20" s="190">
        <f t="shared" si="0"/>
        <v>0.666666666666667</v>
      </c>
      <c r="J20" s="190">
        <f t="shared" si="1"/>
        <v>1.83333333333333</v>
      </c>
      <c r="K20" s="191">
        <v>1.83333333333333</v>
      </c>
    </row>
    <row r="21" spans="1:11">
      <c r="A21" s="28">
        <v>15</v>
      </c>
      <c r="B21" s="29" t="s">
        <v>385</v>
      </c>
      <c r="C21" s="21">
        <v>1</v>
      </c>
      <c r="D21" s="21">
        <v>2</v>
      </c>
      <c r="E21" s="21">
        <v>1</v>
      </c>
      <c r="F21" s="21">
        <v>4</v>
      </c>
      <c r="G21" s="21">
        <v>4</v>
      </c>
      <c r="H21" s="21">
        <v>2</v>
      </c>
      <c r="I21" s="190">
        <f t="shared" si="0"/>
        <v>1.33333333333333</v>
      </c>
      <c r="J21" s="190">
        <f t="shared" si="1"/>
        <v>2.33333333333333</v>
      </c>
      <c r="K21" s="191">
        <v>2.33333333333333</v>
      </c>
    </row>
    <row r="22" spans="1:11">
      <c r="A22" s="28">
        <v>16</v>
      </c>
      <c r="B22" s="29" t="s">
        <v>391</v>
      </c>
      <c r="C22" s="21">
        <v>2</v>
      </c>
      <c r="D22" s="21">
        <v>2</v>
      </c>
      <c r="E22" s="21">
        <v>2</v>
      </c>
      <c r="F22" s="21">
        <v>3</v>
      </c>
      <c r="G22" s="21">
        <v>3</v>
      </c>
      <c r="H22" s="21">
        <v>3</v>
      </c>
      <c r="I22" s="190">
        <f t="shared" si="0"/>
        <v>2</v>
      </c>
      <c r="J22" s="190">
        <f t="shared" si="1"/>
        <v>2.5</v>
      </c>
      <c r="K22" s="191">
        <v>2.5</v>
      </c>
    </row>
    <row r="23" spans="1:11">
      <c r="A23" s="28">
        <v>17</v>
      </c>
      <c r="B23" s="29" t="s">
        <v>398</v>
      </c>
      <c r="C23" s="21">
        <v>1</v>
      </c>
      <c r="D23" s="21">
        <v>1</v>
      </c>
      <c r="E23" s="21">
        <v>1</v>
      </c>
      <c r="F23" s="21">
        <v>2</v>
      </c>
      <c r="G23" s="21">
        <v>4</v>
      </c>
      <c r="H23" s="21">
        <v>2</v>
      </c>
      <c r="I23" s="190">
        <f t="shared" si="0"/>
        <v>1</v>
      </c>
      <c r="J23" s="190">
        <f t="shared" si="1"/>
        <v>1.83333333333333</v>
      </c>
      <c r="K23" s="191">
        <v>1.83333333333333</v>
      </c>
    </row>
    <row r="24" spans="1:11">
      <c r="A24" s="28">
        <v>18</v>
      </c>
      <c r="B24" s="29" t="s">
        <v>404</v>
      </c>
      <c r="C24" s="21">
        <v>1</v>
      </c>
      <c r="D24" s="21">
        <v>1</v>
      </c>
      <c r="E24" s="21">
        <v>2</v>
      </c>
      <c r="F24" s="21">
        <v>4</v>
      </c>
      <c r="G24" s="21">
        <v>2</v>
      </c>
      <c r="H24" s="21">
        <v>3</v>
      </c>
      <c r="I24" s="190">
        <f t="shared" si="0"/>
        <v>1.33333333333333</v>
      </c>
      <c r="J24" s="190">
        <f t="shared" si="1"/>
        <v>2.16666666666667</v>
      </c>
      <c r="K24" s="191">
        <v>2.16666666666667</v>
      </c>
    </row>
    <row r="25" spans="1:11">
      <c r="A25" s="28">
        <v>19</v>
      </c>
      <c r="B25" s="29" t="s">
        <v>409</v>
      </c>
      <c r="C25" s="21">
        <v>1</v>
      </c>
      <c r="D25" s="21">
        <v>1</v>
      </c>
      <c r="E25" s="21">
        <v>1</v>
      </c>
      <c r="F25" s="21">
        <v>3</v>
      </c>
      <c r="G25" s="21">
        <v>3</v>
      </c>
      <c r="H25" s="21">
        <v>2</v>
      </c>
      <c r="I25" s="190">
        <f t="shared" si="0"/>
        <v>1</v>
      </c>
      <c r="J25" s="190">
        <f t="shared" si="1"/>
        <v>1.83333333333333</v>
      </c>
      <c r="K25" s="191">
        <v>1.83333333333333</v>
      </c>
    </row>
    <row r="26" spans="1:11">
      <c r="A26" s="28">
        <v>20</v>
      </c>
      <c r="B26" s="29" t="s">
        <v>417</v>
      </c>
      <c r="C26" s="21">
        <v>3</v>
      </c>
      <c r="D26" s="21">
        <v>1</v>
      </c>
      <c r="E26" s="21">
        <v>2</v>
      </c>
      <c r="F26" s="21">
        <v>4</v>
      </c>
      <c r="G26" s="21">
        <v>4</v>
      </c>
      <c r="H26" s="21">
        <v>3</v>
      </c>
      <c r="I26" s="190">
        <f t="shared" si="0"/>
        <v>2</v>
      </c>
      <c r="J26" s="190">
        <f t="shared" si="1"/>
        <v>2.83333333333333</v>
      </c>
      <c r="K26" s="191">
        <v>2.83333333333333</v>
      </c>
    </row>
    <row r="27" spans="1:11">
      <c r="A27" s="28">
        <v>21</v>
      </c>
      <c r="B27" s="29" t="s">
        <v>425</v>
      </c>
      <c r="C27" s="21">
        <v>1</v>
      </c>
      <c r="D27" s="21">
        <v>2</v>
      </c>
      <c r="E27" s="21">
        <v>0</v>
      </c>
      <c r="F27" s="21">
        <v>2</v>
      </c>
      <c r="G27" s="21">
        <v>2</v>
      </c>
      <c r="H27" s="21">
        <v>4</v>
      </c>
      <c r="I27" s="190">
        <f t="shared" si="0"/>
        <v>1</v>
      </c>
      <c r="J27" s="190">
        <f t="shared" si="1"/>
        <v>1.83333333333333</v>
      </c>
      <c r="K27" s="191">
        <v>1.83333333333333</v>
      </c>
    </row>
    <row r="28" spans="1:11">
      <c r="A28" s="28">
        <v>22</v>
      </c>
      <c r="B28" s="29" t="s">
        <v>430</v>
      </c>
      <c r="C28" s="21">
        <v>1</v>
      </c>
      <c r="D28" s="21">
        <v>2</v>
      </c>
      <c r="E28" s="21">
        <v>2</v>
      </c>
      <c r="F28" s="21">
        <v>4</v>
      </c>
      <c r="G28" s="21">
        <v>4</v>
      </c>
      <c r="H28" s="21">
        <v>2</v>
      </c>
      <c r="I28" s="190">
        <f t="shared" si="0"/>
        <v>1.66666666666667</v>
      </c>
      <c r="J28" s="190">
        <f t="shared" si="1"/>
        <v>2.5</v>
      </c>
      <c r="K28" s="191">
        <v>2.5</v>
      </c>
    </row>
    <row r="29" spans="1:11">
      <c r="A29" s="28">
        <v>23</v>
      </c>
      <c r="B29" s="29" t="s">
        <v>438</v>
      </c>
      <c r="C29" s="21">
        <v>0</v>
      </c>
      <c r="D29" s="21">
        <v>0</v>
      </c>
      <c r="E29" s="21">
        <v>0</v>
      </c>
      <c r="F29" s="21">
        <v>0</v>
      </c>
      <c r="G29" s="21">
        <v>0</v>
      </c>
      <c r="H29" s="21">
        <v>2</v>
      </c>
      <c r="I29" s="190">
        <f t="shared" si="0"/>
        <v>0</v>
      </c>
      <c r="J29" s="190">
        <f t="shared" si="1"/>
        <v>0.333333333333333</v>
      </c>
      <c r="K29" s="191">
        <v>0.333333333333333</v>
      </c>
    </row>
    <row r="32" spans="9:9">
      <c r="I32" s="33" t="s">
        <v>464</v>
      </c>
    </row>
  </sheetData>
  <mergeCells count="8">
    <mergeCell ref="C3:H3"/>
    <mergeCell ref="C4:E4"/>
    <mergeCell ref="F4:H4"/>
    <mergeCell ref="A3:A5"/>
    <mergeCell ref="B3:B5"/>
    <mergeCell ref="I3:I5"/>
    <mergeCell ref="J3:J5"/>
    <mergeCell ref="K3:K5"/>
  </mergeCells>
  <hyperlinks>
    <hyperlink ref="K1" location="'Daftar Tabel'!A1" display="&lt;&lt;&lt; Daftar Tabel"/>
  </hyperlink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11"/>
  <sheetViews>
    <sheetView workbookViewId="0">
      <pane xSplit="1" ySplit="5" topLeftCell="B12" activePane="bottomRight" state="frozen"/>
      <selection/>
      <selection pane="topRight"/>
      <selection pane="bottomLeft"/>
      <selection pane="bottomRight" activeCell="F19" sqref="F19"/>
    </sheetView>
  </sheetViews>
  <sheetFormatPr defaultColWidth="8.81904761904762" defaultRowHeight="15" outlineLevelCol="7"/>
  <cols>
    <col min="1" max="1" width="5.54285714285714" style="33" customWidth="1"/>
    <col min="2" max="2" width="23" style="33" customWidth="1"/>
    <col min="3" max="5" width="10.5428571428571" style="33" customWidth="1"/>
    <col min="6" max="6" width="13.2666666666667" style="33" customWidth="1"/>
    <col min="7" max="7" width="10.5428571428571" style="33" customWidth="1"/>
    <col min="8" max="8" width="14.6285714285714" style="33" customWidth="1"/>
    <col min="9" max="16384" width="8.81904761904762" style="33"/>
  </cols>
  <sheetData>
    <row r="1" spans="1:8">
      <c r="A1" s="17" t="s">
        <v>465</v>
      </c>
      <c r="H1" s="3" t="s">
        <v>135</v>
      </c>
    </row>
    <row r="2" spans="1:1">
      <c r="A2" s="17"/>
    </row>
    <row r="3" spans="1:1">
      <c r="A3" s="188" t="s">
        <v>466</v>
      </c>
    </row>
    <row r="4" ht="25.5" spans="1:7">
      <c r="A4" s="189" t="s">
        <v>203</v>
      </c>
      <c r="B4" s="189" t="s">
        <v>467</v>
      </c>
      <c r="C4" s="189" t="s">
        <v>468</v>
      </c>
      <c r="D4" s="189" t="s">
        <v>287</v>
      </c>
      <c r="E4" s="189" t="s">
        <v>469</v>
      </c>
      <c r="F4" s="189" t="s">
        <v>470</v>
      </c>
      <c r="G4" s="189" t="s">
        <v>471</v>
      </c>
    </row>
    <row r="5" spans="1:7">
      <c r="A5" s="45">
        <v>1</v>
      </c>
      <c r="B5" s="45">
        <v>2</v>
      </c>
      <c r="C5" s="45">
        <v>3</v>
      </c>
      <c r="D5" s="45">
        <v>4</v>
      </c>
      <c r="E5" s="45">
        <v>5</v>
      </c>
      <c r="F5" s="45">
        <v>6</v>
      </c>
      <c r="G5" s="45">
        <v>7</v>
      </c>
    </row>
    <row r="6" spans="1:7">
      <c r="A6" s="20">
        <v>1</v>
      </c>
      <c r="B6" s="21"/>
      <c r="C6" s="21"/>
      <c r="D6" s="21"/>
      <c r="E6" s="21"/>
      <c r="F6" s="21"/>
      <c r="G6" s="21"/>
    </row>
    <row r="7" spans="1:7">
      <c r="A7" s="20">
        <v>2</v>
      </c>
      <c r="B7" s="21"/>
      <c r="C7" s="21"/>
      <c r="D7" s="21"/>
      <c r="E7" s="21"/>
      <c r="F7" s="21"/>
      <c r="G7" s="21"/>
    </row>
    <row r="8" spans="1:7">
      <c r="A8" s="20">
        <v>3</v>
      </c>
      <c r="B8" s="21"/>
      <c r="C8" s="21"/>
      <c r="D8" s="21"/>
      <c r="E8" s="21"/>
      <c r="F8" s="21"/>
      <c r="G8" s="21"/>
    </row>
    <row r="9" spans="1:7">
      <c r="A9" s="20">
        <v>4</v>
      </c>
      <c r="B9" s="21"/>
      <c r="C9" s="21"/>
      <c r="D9" s="21"/>
      <c r="E9" s="21"/>
      <c r="F9" s="21"/>
      <c r="G9" s="21"/>
    </row>
    <row r="10" spans="1:7">
      <c r="A10" s="20">
        <v>5</v>
      </c>
      <c r="B10" s="21"/>
      <c r="C10" s="21"/>
      <c r="D10" s="21"/>
      <c r="E10" s="21"/>
      <c r="F10" s="21"/>
      <c r="G10" s="21"/>
    </row>
    <row r="11" spans="1:7">
      <c r="A11" s="20" t="s">
        <v>458</v>
      </c>
      <c r="B11" s="21"/>
      <c r="C11" s="21"/>
      <c r="D11" s="21"/>
      <c r="E11" s="21"/>
      <c r="F11" s="21"/>
      <c r="G11" s="21"/>
    </row>
  </sheetData>
  <hyperlinks>
    <hyperlink ref="H1" location="'Daftar Tabel'!A1" display="&lt;&lt;&lt; Daftar Tabel"/>
  </hyperlinks>
  <pageMargins left="0.7" right="0.7" top="0.75" bottom="0.75" header="0.3" footer="0.3"/>
  <pageSetup paperSize="1" orientation="portrait" horizontalDpi="3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D103"/>
  <sheetViews>
    <sheetView zoomScale="60" zoomScaleNormal="60" workbookViewId="0">
      <pane xSplit="1" ySplit="9" topLeftCell="B10" activePane="bottomRight" state="frozen"/>
      <selection/>
      <selection pane="topRight"/>
      <selection pane="bottomLeft"/>
      <selection pane="bottomRight" activeCell="D21" sqref="D21"/>
    </sheetView>
  </sheetViews>
  <sheetFormatPr defaultColWidth="8.81904761904762" defaultRowHeight="15"/>
  <cols>
    <col min="1" max="1" width="5.54285714285714" customWidth="1"/>
    <col min="2" max="2" width="24" customWidth="1"/>
    <col min="3" max="3" width="20.0857142857143" customWidth="1"/>
    <col min="4" max="4" width="36.6" customWidth="1"/>
    <col min="5" max="7" width="9.54285714285714" customWidth="1"/>
    <col min="8" max="8" width="9.90476190476191" customWidth="1"/>
    <col min="9" max="9" width="14.5428571428571" customWidth="1"/>
  </cols>
  <sheetData>
    <row r="1" spans="1:9">
      <c r="A1" s="2" t="s">
        <v>70</v>
      </c>
      <c r="I1" s="3" t="s">
        <v>135</v>
      </c>
    </row>
    <row r="2" hidden="1" spans="1:9">
      <c r="A2" s="2"/>
      <c r="I2" s="3"/>
    </row>
    <row r="3" hidden="1" spans="1:9">
      <c r="A3" s="2"/>
      <c r="B3" t="s">
        <v>201</v>
      </c>
      <c r="I3" s="3"/>
    </row>
    <row r="4" hidden="1" spans="1:9">
      <c r="A4" s="2"/>
      <c r="I4" s="3"/>
    </row>
    <row r="5" hidden="1" spans="1:9">
      <c r="A5" s="2"/>
      <c r="B5" t="s">
        <v>202</v>
      </c>
      <c r="I5" s="3"/>
    </row>
    <row r="6" spans="1:1">
      <c r="A6" s="2"/>
    </row>
    <row r="7" ht="20.5" customHeight="1" spans="1:8">
      <c r="A7" s="118" t="s">
        <v>203</v>
      </c>
      <c r="B7" s="118" t="s">
        <v>285</v>
      </c>
      <c r="C7" s="118" t="s">
        <v>287</v>
      </c>
      <c r="D7" s="118" t="s">
        <v>472</v>
      </c>
      <c r="E7" s="136" t="s">
        <v>473</v>
      </c>
      <c r="F7" s="137"/>
      <c r="G7" s="138"/>
      <c r="H7" s="118" t="s">
        <v>474</v>
      </c>
    </row>
    <row r="8" ht="27.5" customHeight="1" spans="1:8">
      <c r="A8" s="56"/>
      <c r="B8" s="56"/>
      <c r="C8" s="56"/>
      <c r="D8" s="56"/>
      <c r="E8" s="44" t="s">
        <v>475</v>
      </c>
      <c r="F8" s="44" t="s">
        <v>212</v>
      </c>
      <c r="G8" s="44" t="s">
        <v>211</v>
      </c>
      <c r="H8" s="56"/>
    </row>
    <row r="9" spans="1:8">
      <c r="A9" s="180">
        <v>1</v>
      </c>
      <c r="B9" s="181">
        <v>2</v>
      </c>
      <c r="C9" s="181">
        <v>3</v>
      </c>
      <c r="D9" s="181">
        <v>4</v>
      </c>
      <c r="E9" s="45">
        <v>5</v>
      </c>
      <c r="F9" s="45">
        <v>6</v>
      </c>
      <c r="G9" s="45">
        <v>7</v>
      </c>
      <c r="H9" s="45">
        <v>8</v>
      </c>
    </row>
    <row r="10" ht="25.5" spans="1:8">
      <c r="A10" s="28">
        <v>1</v>
      </c>
      <c r="B10" s="29" t="s">
        <v>295</v>
      </c>
      <c r="C10" s="21" t="s">
        <v>297</v>
      </c>
      <c r="D10" s="182" t="s">
        <v>476</v>
      </c>
      <c r="E10" s="21"/>
      <c r="F10" s="21" t="s">
        <v>202</v>
      </c>
      <c r="G10" s="21"/>
      <c r="H10" s="21">
        <v>2018</v>
      </c>
    </row>
    <row r="11" spans="1:8">
      <c r="A11" s="28"/>
      <c r="B11" s="29"/>
      <c r="C11" s="21"/>
      <c r="D11" s="182" t="s">
        <v>260</v>
      </c>
      <c r="E11" s="21"/>
      <c r="F11" s="21" t="s">
        <v>202</v>
      </c>
      <c r="G11" s="21"/>
      <c r="H11" s="21">
        <v>2018</v>
      </c>
    </row>
    <row r="12" ht="25.5" spans="1:8">
      <c r="A12" s="28">
        <v>2</v>
      </c>
      <c r="B12" s="29" t="s">
        <v>305</v>
      </c>
      <c r="C12" s="21" t="s">
        <v>306</v>
      </c>
      <c r="D12" s="182" t="s">
        <v>476</v>
      </c>
      <c r="E12" s="21"/>
      <c r="F12" s="21" t="s">
        <v>202</v>
      </c>
      <c r="G12" s="21"/>
      <c r="H12" s="21">
        <v>2018</v>
      </c>
    </row>
    <row r="13" spans="1:8">
      <c r="A13" s="28"/>
      <c r="B13" s="29"/>
      <c r="C13" s="21"/>
      <c r="D13" s="182" t="s">
        <v>260</v>
      </c>
      <c r="E13" s="21"/>
      <c r="F13" s="21" t="s">
        <v>202</v>
      </c>
      <c r="G13" s="21"/>
      <c r="H13" s="21">
        <v>2016</v>
      </c>
    </row>
    <row r="14" ht="25.5" spans="1:8">
      <c r="A14" s="28">
        <v>3</v>
      </c>
      <c r="B14" s="29" t="s">
        <v>311</v>
      </c>
      <c r="C14" s="21" t="s">
        <v>180</v>
      </c>
      <c r="D14" s="182" t="s">
        <v>477</v>
      </c>
      <c r="E14" s="21"/>
      <c r="F14" s="21" t="s">
        <v>202</v>
      </c>
      <c r="G14" s="21"/>
      <c r="H14" s="21">
        <v>2018</v>
      </c>
    </row>
    <row r="15" ht="25.5" spans="1:8">
      <c r="A15" s="28"/>
      <c r="B15" s="29"/>
      <c r="C15" s="21"/>
      <c r="D15" s="182" t="s">
        <v>478</v>
      </c>
      <c r="E15" s="21" t="s">
        <v>202</v>
      </c>
      <c r="F15" s="21"/>
      <c r="G15" s="21"/>
      <c r="H15" s="21">
        <v>2018</v>
      </c>
    </row>
    <row r="16" ht="38.25" spans="1:8">
      <c r="A16" s="28"/>
      <c r="B16" s="29"/>
      <c r="C16" s="21"/>
      <c r="D16" s="182" t="s">
        <v>479</v>
      </c>
      <c r="E16" s="21"/>
      <c r="F16" s="21" t="s">
        <v>202</v>
      </c>
      <c r="G16" s="21"/>
      <c r="H16" s="21">
        <v>2018</v>
      </c>
    </row>
    <row r="17" ht="25.5" spans="1:8">
      <c r="A17" s="28"/>
      <c r="B17" s="29"/>
      <c r="C17" s="21"/>
      <c r="D17" s="182" t="s">
        <v>480</v>
      </c>
      <c r="E17" s="21"/>
      <c r="F17" s="21" t="s">
        <v>202</v>
      </c>
      <c r="G17" s="21"/>
      <c r="H17" s="21">
        <v>2018</v>
      </c>
    </row>
    <row r="18" ht="25.5" spans="1:8">
      <c r="A18" s="28"/>
      <c r="B18" s="29"/>
      <c r="C18" s="21"/>
      <c r="D18" s="182" t="s">
        <v>481</v>
      </c>
      <c r="E18" s="21"/>
      <c r="F18" s="21"/>
      <c r="G18" s="21" t="s">
        <v>202</v>
      </c>
      <c r="H18" s="21">
        <v>2017</v>
      </c>
    </row>
    <row r="19" ht="25.5" spans="1:8">
      <c r="A19" s="28"/>
      <c r="B19" s="29"/>
      <c r="C19" s="21"/>
      <c r="D19" s="182" t="s">
        <v>482</v>
      </c>
      <c r="E19" s="21"/>
      <c r="F19" s="21"/>
      <c r="G19" s="21"/>
      <c r="H19" s="21">
        <v>2017</v>
      </c>
    </row>
    <row r="20" ht="38.25" spans="1:8">
      <c r="A20" s="28"/>
      <c r="B20" s="29"/>
      <c r="C20" s="21"/>
      <c r="D20" s="182" t="s">
        <v>483</v>
      </c>
      <c r="E20" s="21"/>
      <c r="F20" s="21"/>
      <c r="G20" s="21" t="s">
        <v>202</v>
      </c>
      <c r="H20" s="21">
        <v>2017</v>
      </c>
    </row>
    <row r="21" ht="25.5" spans="1:8">
      <c r="A21" s="28"/>
      <c r="B21" s="29"/>
      <c r="C21" s="21"/>
      <c r="D21" s="29" t="s">
        <v>484</v>
      </c>
      <c r="E21" s="21"/>
      <c r="F21" s="21" t="s">
        <v>202</v>
      </c>
      <c r="G21" s="21"/>
      <c r="H21" s="21">
        <v>2018</v>
      </c>
    </row>
    <row r="22" spans="1:8">
      <c r="A22" s="28"/>
      <c r="B22" s="29"/>
      <c r="C22" s="21"/>
      <c r="D22" s="182" t="s">
        <v>260</v>
      </c>
      <c r="E22" s="21"/>
      <c r="F22" s="21" t="s">
        <v>202</v>
      </c>
      <c r="G22" s="21"/>
      <c r="H22" s="21">
        <v>2018</v>
      </c>
    </row>
    <row r="23" spans="1:8">
      <c r="A23" s="28">
        <v>4</v>
      </c>
      <c r="B23" s="29" t="s">
        <v>319</v>
      </c>
      <c r="C23" s="21" t="s">
        <v>180</v>
      </c>
      <c r="D23" s="182" t="s">
        <v>260</v>
      </c>
      <c r="E23" s="21"/>
      <c r="F23" s="21" t="s">
        <v>202</v>
      </c>
      <c r="G23" s="21"/>
      <c r="H23" s="21">
        <v>2018</v>
      </c>
    </row>
    <row r="24" ht="25.5" spans="1:8">
      <c r="A24" s="28">
        <v>5</v>
      </c>
      <c r="B24" s="29" t="s">
        <v>324</v>
      </c>
      <c r="C24" s="21" t="s">
        <v>325</v>
      </c>
      <c r="D24" s="182" t="s">
        <v>485</v>
      </c>
      <c r="E24" s="21"/>
      <c r="F24" s="21" t="s">
        <v>202</v>
      </c>
      <c r="G24" s="21"/>
      <c r="H24" s="21">
        <v>2018</v>
      </c>
    </row>
    <row r="25" ht="25.5" spans="1:8">
      <c r="A25" s="28">
        <v>6</v>
      </c>
      <c r="B25" s="29" t="s">
        <v>332</v>
      </c>
      <c r="C25" s="21" t="s">
        <v>180</v>
      </c>
      <c r="D25" s="182" t="s">
        <v>476</v>
      </c>
      <c r="E25" s="21"/>
      <c r="F25" s="21" t="s">
        <v>202</v>
      </c>
      <c r="G25" s="21"/>
      <c r="H25" s="21">
        <v>2018</v>
      </c>
    </row>
    <row r="26" spans="1:8">
      <c r="A26" s="28"/>
      <c r="B26" s="29"/>
      <c r="C26" s="21"/>
      <c r="D26" s="182" t="s">
        <v>260</v>
      </c>
      <c r="E26" s="21"/>
      <c r="F26" s="21" t="s">
        <v>202</v>
      </c>
      <c r="G26" s="21"/>
      <c r="H26" s="21">
        <v>2018</v>
      </c>
    </row>
    <row r="27" spans="1:8">
      <c r="A27" s="28">
        <v>7</v>
      </c>
      <c r="B27" s="29" t="s">
        <v>338</v>
      </c>
      <c r="C27" s="21" t="s">
        <v>180</v>
      </c>
      <c r="D27" s="182" t="s">
        <v>260</v>
      </c>
      <c r="E27" s="14"/>
      <c r="F27" s="21" t="s">
        <v>202</v>
      </c>
      <c r="G27" s="14"/>
      <c r="H27" s="13">
        <v>2018</v>
      </c>
    </row>
    <row r="28" ht="25.5" spans="1:8">
      <c r="A28" s="28">
        <v>8</v>
      </c>
      <c r="B28" s="29" t="s">
        <v>346</v>
      </c>
      <c r="C28" s="21" t="s">
        <v>180</v>
      </c>
      <c r="D28" s="182" t="s">
        <v>486</v>
      </c>
      <c r="E28" s="134"/>
      <c r="F28" s="21" t="s">
        <v>202</v>
      </c>
      <c r="G28" s="134"/>
      <c r="H28" s="183">
        <v>2018</v>
      </c>
    </row>
    <row r="29" ht="38.25" spans="1:8">
      <c r="A29" s="28"/>
      <c r="B29" s="29"/>
      <c r="C29" s="21"/>
      <c r="D29" s="182" t="s">
        <v>487</v>
      </c>
      <c r="E29" s="134"/>
      <c r="F29" s="21"/>
      <c r="G29" s="21" t="s">
        <v>202</v>
      </c>
      <c r="H29" s="183">
        <v>2018</v>
      </c>
    </row>
    <row r="30" ht="25.5" spans="1:8">
      <c r="A30" s="28"/>
      <c r="B30" s="29"/>
      <c r="C30" s="21"/>
      <c r="D30" s="182" t="s">
        <v>488</v>
      </c>
      <c r="E30" s="134"/>
      <c r="F30" s="21" t="s">
        <v>202</v>
      </c>
      <c r="G30" s="134"/>
      <c r="H30" s="183">
        <v>2018</v>
      </c>
    </row>
    <row r="31" ht="25.5" spans="1:8">
      <c r="A31" s="28"/>
      <c r="B31" s="29"/>
      <c r="C31" s="21"/>
      <c r="D31" s="182" t="s">
        <v>489</v>
      </c>
      <c r="E31" s="134"/>
      <c r="F31" s="21" t="s">
        <v>202</v>
      </c>
      <c r="G31" s="134"/>
      <c r="H31" s="183"/>
    </row>
    <row r="32" ht="25.5" spans="1:8">
      <c r="A32" s="28"/>
      <c r="B32" s="29"/>
      <c r="C32" s="21"/>
      <c r="D32" s="182" t="s">
        <v>490</v>
      </c>
      <c r="E32" s="134"/>
      <c r="F32" s="21" t="s">
        <v>202</v>
      </c>
      <c r="G32" s="134"/>
      <c r="H32" s="183">
        <v>2016</v>
      </c>
    </row>
    <row r="33" spans="1:8">
      <c r="A33" s="28"/>
      <c r="B33" s="29"/>
      <c r="C33" s="21"/>
      <c r="D33" s="182" t="s">
        <v>260</v>
      </c>
      <c r="E33" s="134"/>
      <c r="F33" s="21" t="s">
        <v>202</v>
      </c>
      <c r="G33" s="134"/>
      <c r="H33" s="183">
        <v>2018</v>
      </c>
    </row>
    <row r="34" spans="1:8">
      <c r="A34" s="28"/>
      <c r="B34" s="29"/>
      <c r="C34" s="21"/>
      <c r="D34" s="182" t="s">
        <v>491</v>
      </c>
      <c r="E34" s="134"/>
      <c r="F34" s="21"/>
      <c r="G34" s="134"/>
      <c r="H34" s="183">
        <v>2018</v>
      </c>
    </row>
    <row r="35" ht="25.5" spans="1:8">
      <c r="A35" s="28">
        <v>9</v>
      </c>
      <c r="B35" s="29" t="s">
        <v>352</v>
      </c>
      <c r="C35" s="21" t="s">
        <v>180</v>
      </c>
      <c r="D35" s="182" t="s">
        <v>484</v>
      </c>
      <c r="E35" s="134"/>
      <c r="F35" s="21" t="s">
        <v>202</v>
      </c>
      <c r="G35" s="134"/>
      <c r="H35" s="183">
        <v>2018</v>
      </c>
    </row>
    <row r="36" ht="25.5" spans="1:8">
      <c r="A36" s="28"/>
      <c r="B36" s="29"/>
      <c r="C36" s="21"/>
      <c r="D36" s="182" t="s">
        <v>492</v>
      </c>
      <c r="E36" s="134"/>
      <c r="F36" s="21"/>
      <c r="G36" s="21" t="s">
        <v>202</v>
      </c>
      <c r="H36" s="183">
        <v>2018</v>
      </c>
    </row>
    <row r="37" spans="1:8">
      <c r="A37" s="28"/>
      <c r="B37" s="29"/>
      <c r="C37" s="21"/>
      <c r="D37" s="182" t="s">
        <v>493</v>
      </c>
      <c r="E37" s="134"/>
      <c r="F37" s="21" t="s">
        <v>202</v>
      </c>
      <c r="G37" s="134"/>
      <c r="H37" s="183">
        <v>2018</v>
      </c>
    </row>
    <row r="38" spans="1:8">
      <c r="A38" s="28">
        <v>10</v>
      </c>
      <c r="B38" s="29" t="s">
        <v>456</v>
      </c>
      <c r="C38" s="21" t="s">
        <v>359</v>
      </c>
      <c r="D38" s="182" t="s">
        <v>494</v>
      </c>
      <c r="E38" s="134"/>
      <c r="F38" s="21"/>
      <c r="G38" s="21" t="s">
        <v>202</v>
      </c>
      <c r="H38" s="183">
        <v>2018</v>
      </c>
    </row>
    <row r="39" ht="25.5" spans="1:8">
      <c r="A39" s="28">
        <v>11</v>
      </c>
      <c r="B39" s="29" t="s">
        <v>364</v>
      </c>
      <c r="C39" s="21" t="s">
        <v>180</v>
      </c>
      <c r="D39" s="182" t="s">
        <v>484</v>
      </c>
      <c r="E39" s="134"/>
      <c r="F39" s="21" t="s">
        <v>202</v>
      </c>
      <c r="G39" s="134"/>
      <c r="H39" s="183">
        <v>2018</v>
      </c>
    </row>
    <row r="40" spans="1:8">
      <c r="A40" s="28"/>
      <c r="B40" s="29"/>
      <c r="C40" s="21"/>
      <c r="D40" s="182" t="s">
        <v>260</v>
      </c>
      <c r="E40" s="134"/>
      <c r="F40" s="21" t="s">
        <v>202</v>
      </c>
      <c r="G40" s="134"/>
      <c r="H40" s="183">
        <v>2018</v>
      </c>
    </row>
    <row r="41" spans="1:8">
      <c r="A41" s="28">
        <v>12</v>
      </c>
      <c r="B41" s="29" t="s">
        <v>370</v>
      </c>
      <c r="C41" s="21" t="s">
        <v>359</v>
      </c>
      <c r="D41" s="182" t="s">
        <v>494</v>
      </c>
      <c r="E41" s="134"/>
      <c r="F41" s="21"/>
      <c r="G41" s="21" t="s">
        <v>202</v>
      </c>
      <c r="H41" s="183">
        <v>2018</v>
      </c>
    </row>
    <row r="42" ht="38.25" spans="1:8">
      <c r="A42" s="28">
        <v>13</v>
      </c>
      <c r="B42" s="29" t="s">
        <v>374</v>
      </c>
      <c r="C42" s="21" t="s">
        <v>375</v>
      </c>
      <c r="D42" s="182" t="s">
        <v>495</v>
      </c>
      <c r="E42" s="134"/>
      <c r="F42" s="21" t="s">
        <v>202</v>
      </c>
      <c r="G42" s="134"/>
      <c r="H42" s="183">
        <v>2018</v>
      </c>
    </row>
    <row r="43" ht="38.25" spans="1:8">
      <c r="A43" s="28"/>
      <c r="B43" s="29"/>
      <c r="C43" s="21"/>
      <c r="D43" s="182" t="s">
        <v>496</v>
      </c>
      <c r="E43" s="134"/>
      <c r="F43" s="21"/>
      <c r="G43" s="21" t="s">
        <v>202</v>
      </c>
      <c r="H43" s="183">
        <v>2017</v>
      </c>
    </row>
    <row r="44" ht="25.5" spans="1:8">
      <c r="A44" s="28"/>
      <c r="B44" s="29"/>
      <c r="C44" s="21"/>
      <c r="D44" s="182" t="s">
        <v>497</v>
      </c>
      <c r="E44" s="134"/>
      <c r="F44" s="21" t="s">
        <v>202</v>
      </c>
      <c r="G44" s="134"/>
      <c r="H44" s="183">
        <v>2018</v>
      </c>
    </row>
    <row r="45" ht="51" spans="1:8">
      <c r="A45" s="28"/>
      <c r="B45" s="29"/>
      <c r="C45" s="21"/>
      <c r="D45" s="182" t="s">
        <v>498</v>
      </c>
      <c r="E45" s="134"/>
      <c r="F45" s="21"/>
      <c r="G45" s="21" t="s">
        <v>202</v>
      </c>
      <c r="H45" s="183">
        <v>2018</v>
      </c>
    </row>
    <row r="46" ht="51" spans="1:8">
      <c r="A46" s="28"/>
      <c r="B46" s="29"/>
      <c r="C46" s="21"/>
      <c r="D46" s="182" t="s">
        <v>499</v>
      </c>
      <c r="E46" s="134"/>
      <c r="F46" s="21"/>
      <c r="G46" s="21" t="s">
        <v>202</v>
      </c>
      <c r="H46" s="183">
        <v>2018</v>
      </c>
    </row>
    <row r="47" ht="25.5" spans="1:8">
      <c r="A47" s="28"/>
      <c r="B47" s="29"/>
      <c r="C47" s="21"/>
      <c r="D47" s="182" t="s">
        <v>500</v>
      </c>
      <c r="E47" s="21" t="s">
        <v>202</v>
      </c>
      <c r="F47" s="21"/>
      <c r="G47" s="134"/>
      <c r="H47" s="183">
        <v>2018</v>
      </c>
    </row>
    <row r="48" ht="51" spans="1:8">
      <c r="A48" s="28"/>
      <c r="B48" s="29"/>
      <c r="C48" s="21"/>
      <c r="D48" s="182" t="s">
        <v>501</v>
      </c>
      <c r="E48" s="134"/>
      <c r="F48" s="21" t="s">
        <v>202</v>
      </c>
      <c r="G48" s="134"/>
      <c r="H48" s="183">
        <v>2018</v>
      </c>
    </row>
    <row r="49" spans="1:8">
      <c r="A49" s="28"/>
      <c r="B49" s="29"/>
      <c r="C49" s="21"/>
      <c r="D49" s="182" t="s">
        <v>502</v>
      </c>
      <c r="E49" s="134"/>
      <c r="F49" s="21"/>
      <c r="G49" s="21" t="s">
        <v>202</v>
      </c>
      <c r="H49" s="183">
        <v>2018</v>
      </c>
    </row>
    <row r="50" spans="1:8">
      <c r="A50" s="28"/>
      <c r="B50" s="29"/>
      <c r="C50" s="21"/>
      <c r="D50" s="182" t="s">
        <v>260</v>
      </c>
      <c r="E50" s="134"/>
      <c r="F50" s="21" t="s">
        <v>202</v>
      </c>
      <c r="G50" s="134"/>
      <c r="H50" s="183">
        <v>2018</v>
      </c>
    </row>
    <row r="51" ht="25.5" spans="1:8">
      <c r="A51" s="28">
        <v>14</v>
      </c>
      <c r="B51" s="29" t="s">
        <v>379</v>
      </c>
      <c r="C51" s="21" t="s">
        <v>380</v>
      </c>
      <c r="D51" s="182" t="s">
        <v>484</v>
      </c>
      <c r="E51" s="134"/>
      <c r="F51" s="21" t="s">
        <v>202</v>
      </c>
      <c r="G51" s="134"/>
      <c r="H51" s="183">
        <v>2018</v>
      </c>
    </row>
    <row r="52" spans="1:8">
      <c r="A52" s="28">
        <v>15</v>
      </c>
      <c r="B52" s="29" t="s">
        <v>385</v>
      </c>
      <c r="C52" s="21" t="s">
        <v>375</v>
      </c>
      <c r="D52" s="182" t="s">
        <v>503</v>
      </c>
      <c r="E52" s="134"/>
      <c r="F52" s="21" t="s">
        <v>202</v>
      </c>
      <c r="G52" s="134"/>
      <c r="H52" s="183">
        <v>2018</v>
      </c>
    </row>
    <row r="53" ht="25.5" spans="1:8">
      <c r="A53" s="28"/>
      <c r="B53" s="29"/>
      <c r="C53" s="21"/>
      <c r="D53" s="182" t="s">
        <v>485</v>
      </c>
      <c r="E53" s="134"/>
      <c r="F53" s="21" t="s">
        <v>202</v>
      </c>
      <c r="G53" s="134"/>
      <c r="H53" s="183">
        <v>2018</v>
      </c>
    </row>
    <row r="54" spans="1:8">
      <c r="A54" s="28"/>
      <c r="B54" s="29"/>
      <c r="C54" s="21"/>
      <c r="D54" s="182" t="s">
        <v>260</v>
      </c>
      <c r="E54" s="134"/>
      <c r="F54" s="21" t="s">
        <v>202</v>
      </c>
      <c r="G54" s="134"/>
      <c r="H54" s="183">
        <v>2018</v>
      </c>
    </row>
    <row r="55" ht="25.5" spans="1:8">
      <c r="A55" s="28">
        <v>16</v>
      </c>
      <c r="B55" s="29" t="s">
        <v>391</v>
      </c>
      <c r="C55" s="21" t="s">
        <v>392</v>
      </c>
      <c r="D55" s="182" t="s">
        <v>489</v>
      </c>
      <c r="E55" s="134"/>
      <c r="F55" s="21" t="s">
        <v>202</v>
      </c>
      <c r="G55" s="134"/>
      <c r="H55" s="183">
        <v>2016</v>
      </c>
    </row>
    <row r="56" ht="38.25" spans="1:8">
      <c r="A56" s="28"/>
      <c r="B56" s="29"/>
      <c r="C56" s="21"/>
      <c r="D56" s="182" t="s">
        <v>504</v>
      </c>
      <c r="E56" s="134"/>
      <c r="F56" s="21"/>
      <c r="G56" s="21" t="s">
        <v>202</v>
      </c>
      <c r="H56" s="183">
        <v>2016</v>
      </c>
    </row>
    <row r="57" ht="38.25" spans="1:8">
      <c r="A57" s="28"/>
      <c r="B57" s="29"/>
      <c r="C57" s="21"/>
      <c r="D57" s="182" t="s">
        <v>505</v>
      </c>
      <c r="E57" s="134"/>
      <c r="F57" s="21"/>
      <c r="G57" s="21" t="s">
        <v>202</v>
      </c>
      <c r="H57" s="183">
        <v>2018</v>
      </c>
    </row>
    <row r="58" ht="38.25" spans="1:8">
      <c r="A58" s="28"/>
      <c r="B58" s="29"/>
      <c r="C58" s="21"/>
      <c r="D58" s="182" t="s">
        <v>506</v>
      </c>
      <c r="E58" s="134"/>
      <c r="F58" s="21"/>
      <c r="G58" s="21" t="s">
        <v>202</v>
      </c>
      <c r="H58" s="183">
        <v>2018</v>
      </c>
    </row>
    <row r="59" spans="1:8">
      <c r="A59" s="28"/>
      <c r="B59" s="29"/>
      <c r="C59" s="21"/>
      <c r="D59" s="182" t="s">
        <v>507</v>
      </c>
      <c r="E59" s="134"/>
      <c r="F59" s="21"/>
      <c r="G59" s="21" t="s">
        <v>202</v>
      </c>
      <c r="H59" s="183">
        <v>2018</v>
      </c>
    </row>
    <row r="60" spans="1:8">
      <c r="A60" s="28"/>
      <c r="B60" s="29"/>
      <c r="C60" s="21"/>
      <c r="D60" s="182" t="s">
        <v>508</v>
      </c>
      <c r="E60" s="134"/>
      <c r="F60" s="21"/>
      <c r="G60" s="21" t="s">
        <v>202</v>
      </c>
      <c r="H60" s="183">
        <v>2018</v>
      </c>
    </row>
    <row r="61" spans="1:8">
      <c r="A61" s="28"/>
      <c r="B61" s="29"/>
      <c r="C61" s="21"/>
      <c r="D61" s="182" t="s">
        <v>509</v>
      </c>
      <c r="E61" s="134"/>
      <c r="F61" s="21"/>
      <c r="G61" s="21" t="s">
        <v>202</v>
      </c>
      <c r="H61" s="183">
        <v>2018</v>
      </c>
    </row>
    <row r="62" spans="1:8">
      <c r="A62" s="28"/>
      <c r="B62" s="29"/>
      <c r="C62" s="21"/>
      <c r="D62" s="182" t="s">
        <v>510</v>
      </c>
      <c r="E62" s="134"/>
      <c r="F62" s="21"/>
      <c r="G62" s="21" t="s">
        <v>202</v>
      </c>
      <c r="H62" s="183">
        <v>2018</v>
      </c>
    </row>
    <row r="63" ht="25.5" spans="1:8">
      <c r="A63" s="28"/>
      <c r="B63" s="29"/>
      <c r="C63" s="21"/>
      <c r="D63" s="182" t="s">
        <v>511</v>
      </c>
      <c r="E63" s="134"/>
      <c r="F63" s="21"/>
      <c r="G63" s="21" t="s">
        <v>202</v>
      </c>
      <c r="H63" s="183">
        <v>2018</v>
      </c>
    </row>
    <row r="64" ht="25.5" spans="1:8">
      <c r="A64" s="28">
        <v>17</v>
      </c>
      <c r="B64" s="29" t="s">
        <v>398</v>
      </c>
      <c r="C64" s="21" t="s">
        <v>375</v>
      </c>
      <c r="D64" s="182" t="s">
        <v>484</v>
      </c>
      <c r="E64" s="134"/>
      <c r="F64" s="21" t="s">
        <v>202</v>
      </c>
      <c r="G64" s="134"/>
      <c r="H64" s="183">
        <v>2018</v>
      </c>
    </row>
    <row r="65" spans="1:8">
      <c r="A65" s="28"/>
      <c r="B65" s="29"/>
      <c r="C65" s="21"/>
      <c r="D65" s="182" t="s">
        <v>260</v>
      </c>
      <c r="E65" s="134"/>
      <c r="F65" s="21" t="s">
        <v>202</v>
      </c>
      <c r="G65" s="134"/>
      <c r="H65" s="183">
        <v>2018</v>
      </c>
    </row>
    <row r="66" ht="38.25" spans="1:8">
      <c r="A66" s="28">
        <v>18</v>
      </c>
      <c r="B66" s="29" t="s">
        <v>404</v>
      </c>
      <c r="C66" s="21" t="s">
        <v>359</v>
      </c>
      <c r="D66" s="182" t="s">
        <v>487</v>
      </c>
      <c r="E66" s="134"/>
      <c r="F66" s="21"/>
      <c r="G66" s="21" t="s">
        <v>202</v>
      </c>
      <c r="H66" s="183">
        <v>2017</v>
      </c>
    </row>
    <row r="67" ht="25.5" spans="1:8">
      <c r="A67" s="28"/>
      <c r="B67" s="29"/>
      <c r="C67" s="21"/>
      <c r="D67" s="182" t="s">
        <v>512</v>
      </c>
      <c r="E67" s="134"/>
      <c r="F67" s="21" t="s">
        <v>202</v>
      </c>
      <c r="G67" s="134"/>
      <c r="H67" s="183">
        <v>2018</v>
      </c>
    </row>
    <row r="68" ht="38.25" spans="1:8">
      <c r="A68" s="28"/>
      <c r="B68" s="29"/>
      <c r="C68" s="21"/>
      <c r="D68" s="182" t="s">
        <v>513</v>
      </c>
      <c r="E68" s="134"/>
      <c r="F68" s="21"/>
      <c r="G68" s="21" t="s">
        <v>202</v>
      </c>
      <c r="H68" s="183">
        <v>2017</v>
      </c>
    </row>
    <row r="69" ht="38.25" spans="1:8">
      <c r="A69" s="28"/>
      <c r="B69" s="29"/>
      <c r="C69" s="21"/>
      <c r="D69" s="182" t="s">
        <v>514</v>
      </c>
      <c r="E69" s="134"/>
      <c r="F69" s="21"/>
      <c r="G69" s="21" t="s">
        <v>202</v>
      </c>
      <c r="H69" s="183">
        <v>2018</v>
      </c>
    </row>
    <row r="70" ht="38.25" spans="1:8">
      <c r="A70" s="28"/>
      <c r="B70" s="29"/>
      <c r="C70" s="21"/>
      <c r="D70" s="182" t="s">
        <v>515</v>
      </c>
      <c r="E70" s="134"/>
      <c r="F70" s="21"/>
      <c r="G70" s="21" t="s">
        <v>202</v>
      </c>
      <c r="H70" s="183">
        <v>2018</v>
      </c>
    </row>
    <row r="71" ht="25.5" spans="1:8">
      <c r="A71" s="28">
        <v>19</v>
      </c>
      <c r="B71" s="29" t="s">
        <v>409</v>
      </c>
      <c r="C71" s="21" t="s">
        <v>410</v>
      </c>
      <c r="D71" s="182" t="s">
        <v>489</v>
      </c>
      <c r="E71" s="134"/>
      <c r="F71" s="21" t="s">
        <v>202</v>
      </c>
      <c r="G71" s="134"/>
      <c r="H71" s="183">
        <v>2017</v>
      </c>
    </row>
    <row r="72" ht="38.25" spans="1:8">
      <c r="A72" s="28"/>
      <c r="B72" s="29"/>
      <c r="C72" s="21"/>
      <c r="D72" s="182" t="s">
        <v>516</v>
      </c>
      <c r="E72" s="134"/>
      <c r="F72" s="21"/>
      <c r="G72" s="21" t="s">
        <v>202</v>
      </c>
      <c r="H72" s="183">
        <v>2018</v>
      </c>
    </row>
    <row r="73" spans="1:8">
      <c r="A73" s="28"/>
      <c r="B73" s="29"/>
      <c r="C73" s="21"/>
      <c r="D73" s="182" t="s">
        <v>260</v>
      </c>
      <c r="E73" s="134"/>
      <c r="F73" s="21" t="s">
        <v>202</v>
      </c>
      <c r="G73" s="134"/>
      <c r="H73" s="183">
        <v>2018</v>
      </c>
    </row>
    <row r="74" spans="1:8">
      <c r="A74" s="28"/>
      <c r="B74" s="29"/>
      <c r="C74" s="21"/>
      <c r="D74" s="182" t="s">
        <v>517</v>
      </c>
      <c r="E74" s="134"/>
      <c r="F74" s="21"/>
      <c r="G74" s="21" t="s">
        <v>202</v>
      </c>
      <c r="H74" s="183">
        <v>2018</v>
      </c>
    </row>
    <row r="75" spans="1:8">
      <c r="A75" s="28">
        <v>20</v>
      </c>
      <c r="B75" s="29" t="s">
        <v>417</v>
      </c>
      <c r="C75" s="21" t="s">
        <v>418</v>
      </c>
      <c r="D75" s="182" t="s">
        <v>518</v>
      </c>
      <c r="E75" s="134"/>
      <c r="F75" s="21" t="s">
        <v>202</v>
      </c>
      <c r="G75" s="134"/>
      <c r="H75" s="183">
        <v>2018</v>
      </c>
    </row>
    <row r="76" ht="25.5" spans="1:8">
      <c r="A76" s="28"/>
      <c r="B76" s="29"/>
      <c r="C76" s="21"/>
      <c r="D76" s="182" t="s">
        <v>485</v>
      </c>
      <c r="E76" s="134"/>
      <c r="F76" s="21" t="s">
        <v>202</v>
      </c>
      <c r="G76" s="134"/>
      <c r="H76" s="183">
        <v>2018</v>
      </c>
    </row>
    <row r="77" spans="1:8">
      <c r="A77" s="28"/>
      <c r="B77" s="29"/>
      <c r="C77" s="21"/>
      <c r="D77" s="182" t="s">
        <v>519</v>
      </c>
      <c r="E77" s="134"/>
      <c r="F77" s="21"/>
      <c r="G77" s="21" t="s">
        <v>202</v>
      </c>
      <c r="H77" s="183">
        <v>2018</v>
      </c>
    </row>
    <row r="78" ht="25.5" spans="1:8">
      <c r="A78" s="28"/>
      <c r="B78" s="29"/>
      <c r="C78" s="21"/>
      <c r="D78" s="182" t="s">
        <v>520</v>
      </c>
      <c r="E78" s="134"/>
      <c r="F78" s="21"/>
      <c r="G78" s="21" t="s">
        <v>202</v>
      </c>
      <c r="H78" s="183">
        <v>2018</v>
      </c>
    </row>
    <row r="79" spans="1:8">
      <c r="A79" s="28"/>
      <c r="B79" s="29"/>
      <c r="C79" s="21"/>
      <c r="D79" s="182" t="s">
        <v>502</v>
      </c>
      <c r="E79" s="134"/>
      <c r="F79" s="21"/>
      <c r="G79" s="21" t="s">
        <v>202</v>
      </c>
      <c r="H79" s="183">
        <v>2018</v>
      </c>
    </row>
    <row r="80" spans="1:8">
      <c r="A80" s="28"/>
      <c r="B80" s="29"/>
      <c r="C80" s="21"/>
      <c r="D80" s="182" t="s">
        <v>260</v>
      </c>
      <c r="E80" s="134"/>
      <c r="F80" s="21" t="s">
        <v>202</v>
      </c>
      <c r="G80" s="134"/>
      <c r="H80" s="183">
        <v>2018</v>
      </c>
    </row>
    <row r="81" ht="25.5" spans="1:8">
      <c r="A81" s="28">
        <v>21</v>
      </c>
      <c r="B81" s="29" t="s">
        <v>425</v>
      </c>
      <c r="C81" s="21" t="s">
        <v>410</v>
      </c>
      <c r="D81" s="182" t="s">
        <v>489</v>
      </c>
      <c r="E81" s="134"/>
      <c r="F81" s="21" t="s">
        <v>202</v>
      </c>
      <c r="G81" s="134"/>
      <c r="H81" s="183">
        <v>2017</v>
      </c>
    </row>
    <row r="82" ht="38.25" spans="1:8">
      <c r="A82" s="28"/>
      <c r="B82" s="29"/>
      <c r="C82" s="21"/>
      <c r="D82" s="182" t="s">
        <v>521</v>
      </c>
      <c r="E82" s="134"/>
      <c r="F82" s="21"/>
      <c r="G82" s="21" t="s">
        <v>202</v>
      </c>
      <c r="H82" s="183">
        <v>2016</v>
      </c>
    </row>
    <row r="83" ht="51" spans="1:8">
      <c r="A83" s="28"/>
      <c r="B83" s="29"/>
      <c r="C83" s="21"/>
      <c r="D83" s="182" t="s">
        <v>522</v>
      </c>
      <c r="E83" s="134"/>
      <c r="F83" s="21"/>
      <c r="G83" s="21" t="s">
        <v>202</v>
      </c>
      <c r="H83" s="183">
        <v>2017</v>
      </c>
    </row>
    <row r="84" spans="1:8">
      <c r="A84" s="28"/>
      <c r="B84" s="29"/>
      <c r="C84" s="21"/>
      <c r="D84" s="182" t="s">
        <v>494</v>
      </c>
      <c r="E84" s="134"/>
      <c r="F84" s="21"/>
      <c r="G84" s="21" t="s">
        <v>202</v>
      </c>
      <c r="H84" s="183">
        <v>2018</v>
      </c>
    </row>
    <row r="85" spans="1:8">
      <c r="A85" s="28"/>
      <c r="B85" s="29"/>
      <c r="C85" s="21"/>
      <c r="D85" s="182" t="s">
        <v>260</v>
      </c>
      <c r="E85" s="134"/>
      <c r="F85" s="21" t="s">
        <v>202</v>
      </c>
      <c r="G85" s="134"/>
      <c r="H85" s="183">
        <v>2018</v>
      </c>
    </row>
    <row r="86" ht="25.5" spans="1:8">
      <c r="A86" s="28">
        <v>22</v>
      </c>
      <c r="B86" s="29" t="s">
        <v>430</v>
      </c>
      <c r="C86" s="21" t="s">
        <v>431</v>
      </c>
      <c r="D86" s="182" t="s">
        <v>485</v>
      </c>
      <c r="E86" s="134"/>
      <c r="F86" s="21" t="s">
        <v>202</v>
      </c>
      <c r="G86" s="134"/>
      <c r="H86" s="183">
        <v>2018</v>
      </c>
    </row>
    <row r="87" spans="1:8">
      <c r="A87" s="28">
        <v>23</v>
      </c>
      <c r="B87" s="29" t="s">
        <v>438</v>
      </c>
      <c r="C87" s="21" t="s">
        <v>439</v>
      </c>
      <c r="D87" s="184" t="s">
        <v>260</v>
      </c>
      <c r="E87" s="29"/>
      <c r="F87" s="21" t="s">
        <v>202</v>
      </c>
      <c r="G87" s="29"/>
      <c r="H87" s="21">
        <v>2018</v>
      </c>
    </row>
    <row r="88" spans="3:4">
      <c r="C88" s="33"/>
      <c r="D88" s="185"/>
    </row>
    <row r="90" ht="15.75" spans="2:30">
      <c r="B90" s="186"/>
      <c r="C90" s="33"/>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row>
    <row r="91" ht="15.75" spans="2:30">
      <c r="B91" s="186"/>
      <c r="C91" s="33"/>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row>
    <row r="92" ht="15.75" spans="2:30">
      <c r="B92" s="186"/>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row>
    <row r="93" ht="15.75" spans="2:30">
      <c r="B93" s="186"/>
      <c r="C93" s="186"/>
      <c r="D93" s="186"/>
      <c r="E93" s="186"/>
      <c r="F93" s="186"/>
      <c r="G93" s="186"/>
      <c r="H93" s="186"/>
      <c r="I93" s="186"/>
      <c r="J93" s="186"/>
      <c r="K93" s="186"/>
      <c r="L93" s="186"/>
      <c r="M93" s="186"/>
      <c r="N93" s="186"/>
      <c r="O93" s="186"/>
      <c r="P93" s="186"/>
      <c r="Q93" s="186"/>
      <c r="R93" s="186"/>
      <c r="S93" s="186"/>
      <c r="T93" s="186"/>
      <c r="U93" s="186"/>
      <c r="V93" s="186"/>
      <c r="W93" s="186"/>
      <c r="X93" s="186"/>
      <c r="Y93" s="186"/>
      <c r="Z93" s="186"/>
      <c r="AA93" s="186"/>
      <c r="AB93" s="186"/>
      <c r="AC93" s="186"/>
      <c r="AD93" s="186"/>
    </row>
    <row r="94" ht="15.75" spans="2:30">
      <c r="B94" s="186"/>
      <c r="C94" s="186"/>
      <c r="D94" s="186"/>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row>
    <row r="95" ht="15.75" spans="2:30">
      <c r="B95" s="186"/>
      <c r="C95" s="186"/>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86"/>
    </row>
    <row r="96" ht="15.75" spans="2:30">
      <c r="B96" s="186"/>
      <c r="C96" s="186"/>
      <c r="D96" s="186"/>
      <c r="E96" s="186"/>
      <c r="F96" s="186"/>
      <c r="G96" s="186"/>
      <c r="H96" s="186"/>
      <c r="I96" s="186"/>
      <c r="J96" s="186"/>
      <c r="K96" s="186"/>
      <c r="L96" s="186"/>
      <c r="M96" s="186"/>
      <c r="N96" s="186"/>
      <c r="O96" s="186"/>
      <c r="P96" s="186"/>
      <c r="Q96" s="186"/>
      <c r="R96" s="186"/>
      <c r="S96" s="186"/>
      <c r="T96" s="186"/>
      <c r="U96" s="186"/>
      <c r="V96" s="186"/>
      <c r="W96" s="186"/>
      <c r="X96" s="186"/>
      <c r="Y96" s="186"/>
      <c r="Z96" s="186"/>
      <c r="AA96" s="186"/>
      <c r="AB96" s="186"/>
      <c r="AC96" s="186"/>
      <c r="AD96" s="186"/>
    </row>
    <row r="97" ht="15.75" spans="2:30">
      <c r="B97" s="186"/>
      <c r="C97" s="186"/>
      <c r="D97" s="186"/>
      <c r="E97" s="186"/>
      <c r="F97" s="186"/>
      <c r="G97" s="186"/>
      <c r="H97" s="186"/>
      <c r="I97" s="186"/>
      <c r="J97" s="186"/>
      <c r="K97" s="186"/>
      <c r="L97" s="186"/>
      <c r="M97" s="186"/>
      <c r="N97" s="186"/>
      <c r="O97" s="186"/>
      <c r="P97" s="186"/>
      <c r="Q97" s="186"/>
      <c r="R97" s="186"/>
      <c r="S97" s="186"/>
      <c r="T97" s="186"/>
      <c r="U97" s="186"/>
      <c r="V97" s="186"/>
      <c r="W97" s="186"/>
      <c r="X97" s="186"/>
      <c r="Y97" s="186"/>
      <c r="Z97" s="186"/>
      <c r="AA97" s="186"/>
      <c r="AB97" s="186"/>
      <c r="AC97" s="186"/>
      <c r="AD97" s="186"/>
    </row>
    <row r="98" ht="15.75" spans="2:30">
      <c r="B98" s="186"/>
      <c r="C98" s="186"/>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c r="AB98" s="186"/>
      <c r="AC98" s="186"/>
      <c r="AD98" s="186"/>
    </row>
    <row r="99" ht="15.75" spans="2:30">
      <c r="B99" s="186"/>
      <c r="C99" s="186"/>
      <c r="D99" s="186"/>
      <c r="E99" s="186"/>
      <c r="F99" s="186"/>
      <c r="G99" s="186"/>
      <c r="H99" s="186"/>
      <c r="I99" s="186"/>
      <c r="J99" s="186"/>
      <c r="K99" s="186"/>
      <c r="L99" s="186"/>
      <c r="M99" s="186"/>
      <c r="N99" s="186"/>
      <c r="O99" s="186"/>
      <c r="P99" s="186"/>
      <c r="Q99" s="186"/>
      <c r="R99" s="186"/>
      <c r="S99" s="186"/>
      <c r="T99" s="186"/>
      <c r="U99" s="186"/>
      <c r="V99" s="186"/>
      <c r="W99" s="186"/>
      <c r="X99" s="186"/>
      <c r="Y99" s="186"/>
      <c r="Z99" s="186"/>
      <c r="AA99" s="186"/>
      <c r="AB99" s="186"/>
      <c r="AC99" s="186"/>
      <c r="AD99" s="186"/>
    </row>
    <row r="100" ht="15.75" spans="2:30">
      <c r="B100" s="186"/>
      <c r="C100" s="186"/>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row>
    <row r="101" ht="15.75" spans="2:30">
      <c r="B101" s="186"/>
      <c r="C101" s="186"/>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row>
    <row r="102" ht="15.75" spans="2:30">
      <c r="B102" s="186"/>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row>
    <row r="103" spans="2:30">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row>
  </sheetData>
  <mergeCells count="6">
    <mergeCell ref="E7:G7"/>
    <mergeCell ref="A7:A8"/>
    <mergeCell ref="B7:B8"/>
    <mergeCell ref="C7:C8"/>
    <mergeCell ref="D7:D8"/>
    <mergeCell ref="H7:H8"/>
  </mergeCells>
  <dataValidations count="1">
    <dataValidation type="list" allowBlank="1" showInputMessage="1" showErrorMessage="1" sqref="E10:G10 E11:G11 E12:G12 E13:G13 E14:G14 E15:G15 E16:G16 E17:G17 E18:G18 E19:G19 E20:G20 E21:G21 E22:G22 E26:G26 F27 G29 F30 F31 F32 F33 F35 G36 F37 G38 F39 F40 G41 F42 G43 F44 G45 G46 E47 F48 G49 F50 F51 F52 F53 F54 F55 G56 G57 G58 G59 G60 G61 G62 G63 F64 F65 G66 F67 G68 G69 G70 F71 G72 F73 G74 F75 F76 G77 G78 G79 F80 F81 G82 G83 G84 F85 F86 F87 E23:G25">
      <formula1>$B$4:$B$5</formula1>
    </dataValidation>
  </dataValidations>
  <hyperlinks>
    <hyperlink ref="I1" location="'Daftar Tabel'!A1" display="&lt;&lt;&lt; Daftar Tabel"/>
  </hyperlink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9"/>
  <sheetViews>
    <sheetView workbookViewId="0">
      <pane xSplit="1" ySplit="5" topLeftCell="B6" activePane="bottomRight" state="frozen"/>
      <selection/>
      <selection pane="topRight"/>
      <selection pane="bottomLeft"/>
      <selection pane="bottomRight" activeCell="F13" sqref="F13"/>
    </sheetView>
  </sheetViews>
  <sheetFormatPr defaultColWidth="8.81904761904762" defaultRowHeight="15" outlineLevelCol="6"/>
  <cols>
    <col min="1" max="1" width="5.54285714285714" style="33" customWidth="1"/>
    <col min="2" max="2" width="30.5428571428571" style="33" customWidth="1"/>
    <col min="3" max="6" width="8.81904761904762" style="33"/>
    <col min="7" max="7" width="14.5428571428571" style="33" customWidth="1"/>
    <col min="8" max="16384" width="8.81904761904762" style="33"/>
  </cols>
  <sheetData>
    <row r="1" spans="1:7">
      <c r="A1" s="17" t="s">
        <v>72</v>
      </c>
      <c r="G1" s="3" t="s">
        <v>135</v>
      </c>
    </row>
    <row r="2" spans="1:1">
      <c r="A2" s="17"/>
    </row>
    <row r="3" spans="1:6">
      <c r="A3" s="5" t="s">
        <v>203</v>
      </c>
      <c r="B3" s="53" t="s">
        <v>523</v>
      </c>
      <c r="C3" s="5" t="s">
        <v>524</v>
      </c>
      <c r="D3" s="5"/>
      <c r="E3" s="5"/>
      <c r="F3" s="5" t="s">
        <v>279</v>
      </c>
    </row>
    <row r="4" spans="1:6">
      <c r="A4" s="5"/>
      <c r="B4" s="54"/>
      <c r="C4" s="5" t="s">
        <v>276</v>
      </c>
      <c r="D4" s="5" t="s">
        <v>277</v>
      </c>
      <c r="E4" s="5" t="s">
        <v>278</v>
      </c>
      <c r="F4" s="5"/>
    </row>
    <row r="5" spans="1:6">
      <c r="A5" s="19">
        <v>1</v>
      </c>
      <c r="B5" s="19">
        <v>2</v>
      </c>
      <c r="C5" s="19">
        <v>3</v>
      </c>
      <c r="D5" s="19">
        <v>4</v>
      </c>
      <c r="E5" s="19">
        <v>5</v>
      </c>
      <c r="F5" s="19">
        <v>6</v>
      </c>
    </row>
    <row r="6" ht="25.5" spans="1:6">
      <c r="A6" s="20">
        <v>1</v>
      </c>
      <c r="B6" s="37" t="s">
        <v>525</v>
      </c>
      <c r="C6" s="21">
        <v>53</v>
      </c>
      <c r="D6" s="21">
        <v>21</v>
      </c>
      <c r="E6" s="21">
        <v>24</v>
      </c>
      <c r="F6" s="20">
        <f>SUM(C6:E6)</f>
        <v>98</v>
      </c>
    </row>
    <row r="7" spans="1:6">
      <c r="A7" s="20">
        <v>2</v>
      </c>
      <c r="B7" s="37" t="s">
        <v>526</v>
      </c>
      <c r="C7" s="21">
        <v>19</v>
      </c>
      <c r="D7" s="21">
        <v>22</v>
      </c>
      <c r="E7" s="21">
        <v>23</v>
      </c>
      <c r="F7" s="20">
        <f>SUM(C7:E7)</f>
        <v>64</v>
      </c>
    </row>
    <row r="8" spans="1:6">
      <c r="A8" s="20">
        <v>3</v>
      </c>
      <c r="B8" s="37" t="s">
        <v>527</v>
      </c>
      <c r="C8" s="21">
        <v>2</v>
      </c>
      <c r="D8" s="21">
        <v>1</v>
      </c>
      <c r="E8" s="21">
        <v>2</v>
      </c>
      <c r="F8" s="20">
        <f>SUM(C8:E8)</f>
        <v>5</v>
      </c>
    </row>
    <row r="9" spans="1:6">
      <c r="A9" s="41" t="s">
        <v>279</v>
      </c>
      <c r="B9" s="41"/>
      <c r="C9" s="41">
        <f>SUM(C6:C8)</f>
        <v>74</v>
      </c>
      <c r="D9" s="41">
        <f>SUM(D6:D8)</f>
        <v>44</v>
      </c>
      <c r="E9" s="41">
        <f>SUM(E6:E8)</f>
        <v>49</v>
      </c>
      <c r="F9" s="41">
        <f>SUM(C9:E9)</f>
        <v>167</v>
      </c>
    </row>
  </sheetData>
  <mergeCells count="5">
    <mergeCell ref="C3:E3"/>
    <mergeCell ref="A9:B9"/>
    <mergeCell ref="A3:A4"/>
    <mergeCell ref="B3:B4"/>
    <mergeCell ref="F3:F4"/>
  </mergeCells>
  <hyperlinks>
    <hyperlink ref="G1" location="'Daftar Tabel'!A1" display="&lt;&lt;&lt; Daftar Tabel"/>
  </hyperlink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9"/>
  <sheetViews>
    <sheetView workbookViewId="0">
      <pane xSplit="1" ySplit="5" topLeftCell="B6" activePane="bottomRight" state="frozen"/>
      <selection/>
      <selection pane="topRight"/>
      <selection pane="bottomLeft"/>
      <selection pane="bottomRight" activeCell="A3" sqref="A3:F9"/>
    </sheetView>
  </sheetViews>
  <sheetFormatPr defaultColWidth="8.81904761904762" defaultRowHeight="15" outlineLevelCol="6"/>
  <cols>
    <col min="1" max="1" width="5.54285714285714" style="33" customWidth="1"/>
    <col min="2" max="2" width="30.5428571428571" style="33" customWidth="1"/>
    <col min="3" max="6" width="8.81904761904762" style="33"/>
    <col min="7" max="7" width="14.5428571428571" style="33" customWidth="1"/>
    <col min="8" max="16384" width="8.81904761904762" style="33"/>
  </cols>
  <sheetData>
    <row r="1" spans="1:7">
      <c r="A1" s="17" t="s">
        <v>74</v>
      </c>
      <c r="G1" s="3" t="s">
        <v>135</v>
      </c>
    </row>
    <row r="2" spans="1:1">
      <c r="A2" s="17"/>
    </row>
    <row r="3" spans="1:6">
      <c r="A3" s="5" t="s">
        <v>203</v>
      </c>
      <c r="B3" s="53" t="s">
        <v>523</v>
      </c>
      <c r="C3" s="5" t="s">
        <v>528</v>
      </c>
      <c r="D3" s="5"/>
      <c r="E3" s="5"/>
      <c r="F3" s="5" t="s">
        <v>279</v>
      </c>
    </row>
    <row r="4" spans="1:6">
      <c r="A4" s="5"/>
      <c r="B4" s="54"/>
      <c r="C4" s="5" t="s">
        <v>276</v>
      </c>
      <c r="D4" s="5" t="s">
        <v>277</v>
      </c>
      <c r="E4" s="5" t="s">
        <v>278</v>
      </c>
      <c r="F4" s="5"/>
    </row>
    <row r="5" spans="1:6">
      <c r="A5" s="19">
        <v>1</v>
      </c>
      <c r="B5" s="19">
        <v>2</v>
      </c>
      <c r="C5" s="19">
        <v>3</v>
      </c>
      <c r="D5" s="19">
        <v>4</v>
      </c>
      <c r="E5" s="19">
        <v>5</v>
      </c>
      <c r="F5" s="19">
        <v>6</v>
      </c>
    </row>
    <row r="6" ht="25.5" spans="1:6">
      <c r="A6" s="20">
        <v>1</v>
      </c>
      <c r="B6" s="37" t="s">
        <v>525</v>
      </c>
      <c r="C6" s="21">
        <v>12</v>
      </c>
      <c r="D6" s="21">
        <v>27</v>
      </c>
      <c r="E6" s="21">
        <v>21</v>
      </c>
      <c r="F6" s="20">
        <f>SUM(C6:E6)</f>
        <v>60</v>
      </c>
    </row>
    <row r="7" spans="1:6">
      <c r="A7" s="20">
        <v>2</v>
      </c>
      <c r="B7" s="37" t="s">
        <v>526</v>
      </c>
      <c r="C7" s="21">
        <v>23</v>
      </c>
      <c r="D7" s="21">
        <v>18</v>
      </c>
      <c r="E7" s="21">
        <v>23</v>
      </c>
      <c r="F7" s="20">
        <f>SUM(C7:E7)</f>
        <v>64</v>
      </c>
    </row>
    <row r="8" spans="1:6">
      <c r="A8" s="20">
        <v>3</v>
      </c>
      <c r="B8" s="37" t="s">
        <v>527</v>
      </c>
      <c r="C8" s="21">
        <v>1</v>
      </c>
      <c r="D8" s="21">
        <v>2</v>
      </c>
      <c r="E8" s="21">
        <v>1</v>
      </c>
      <c r="F8" s="20">
        <f>SUM(C8:E8)</f>
        <v>4</v>
      </c>
    </row>
    <row r="9" spans="1:6">
      <c r="A9" s="41" t="s">
        <v>279</v>
      </c>
      <c r="B9" s="41"/>
      <c r="C9" s="41">
        <f>SUM(C6:C8)</f>
        <v>36</v>
      </c>
      <c r="D9" s="41">
        <f>SUM(D6:D8)</f>
        <v>47</v>
      </c>
      <c r="E9" s="41">
        <f>SUM(E6:E8)</f>
        <v>45</v>
      </c>
      <c r="F9" s="41">
        <f>SUM(C9:E9)</f>
        <v>128</v>
      </c>
    </row>
  </sheetData>
  <mergeCells count="5">
    <mergeCell ref="C3:E3"/>
    <mergeCell ref="A9:B9"/>
    <mergeCell ref="A3:A4"/>
    <mergeCell ref="B3:B4"/>
    <mergeCell ref="F3:F4"/>
  </mergeCells>
  <hyperlinks>
    <hyperlink ref="G1" location="'Daftar Tabel'!A1" display="&lt;&lt;&lt; Daftar Tabel"/>
  </hyperlink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Q33"/>
  <sheetViews>
    <sheetView zoomScale="90" zoomScaleNormal="90" workbookViewId="0">
      <pane ySplit="2" topLeftCell="A6" activePane="bottomLeft" state="frozen"/>
      <selection/>
      <selection pane="bottomLeft" activeCell="H5" sqref="H5"/>
    </sheetView>
  </sheetViews>
  <sheetFormatPr defaultColWidth="8.81904761904762" defaultRowHeight="15"/>
  <cols>
    <col min="1" max="1" width="5.54285714285714" style="33" customWidth="1"/>
    <col min="2" max="2" width="36.5428571428571" style="33" customWidth="1"/>
    <col min="3" max="6" width="10.5428571428571" style="33" customWidth="1"/>
    <col min="7" max="7" width="14.5428571428571" style="33" customWidth="1"/>
    <col min="8" max="8" width="14.1238095238095" style="33" customWidth="1"/>
    <col min="9" max="16384" width="8.81904761904762" style="33"/>
  </cols>
  <sheetData>
    <row r="1" spans="1:7">
      <c r="A1" s="17" t="s">
        <v>529</v>
      </c>
      <c r="G1" s="3" t="s">
        <v>135</v>
      </c>
    </row>
    <row r="2" spans="1:1">
      <c r="A2" s="17"/>
    </row>
    <row r="3" spans="1:1">
      <c r="A3" s="34" t="s">
        <v>530</v>
      </c>
    </row>
    <row r="4" spans="1:6">
      <c r="A4" s="5" t="s">
        <v>203</v>
      </c>
      <c r="B4" s="5" t="s">
        <v>531</v>
      </c>
      <c r="C4" s="5" t="s">
        <v>532</v>
      </c>
      <c r="D4" s="5"/>
      <c r="E4" s="5"/>
      <c r="F4" s="5" t="s">
        <v>279</v>
      </c>
    </row>
    <row r="5" spans="1:15">
      <c r="A5" s="5"/>
      <c r="B5" s="5"/>
      <c r="C5" s="5" t="s">
        <v>276</v>
      </c>
      <c r="D5" s="5" t="s">
        <v>277</v>
      </c>
      <c r="E5" s="5" t="s">
        <v>278</v>
      </c>
      <c r="F5" s="5"/>
      <c r="H5" s="33" t="s">
        <v>533</v>
      </c>
      <c r="I5" s="33" t="s">
        <v>534</v>
      </c>
      <c r="J5" s="33" t="s">
        <v>535</v>
      </c>
      <c r="K5" s="33" t="s">
        <v>536</v>
      </c>
      <c r="L5" s="33" t="s">
        <v>537</v>
      </c>
      <c r="M5" s="33" t="s">
        <v>538</v>
      </c>
      <c r="N5" s="33" t="s">
        <v>539</v>
      </c>
      <c r="O5" s="33" t="s">
        <v>540</v>
      </c>
    </row>
    <row r="6" spans="1:15">
      <c r="A6" s="19">
        <v>1</v>
      </c>
      <c r="B6" s="19">
        <v>2</v>
      </c>
      <c r="C6" s="19">
        <v>3</v>
      </c>
      <c r="D6" s="19">
        <v>4</v>
      </c>
      <c r="E6" s="19">
        <v>5</v>
      </c>
      <c r="F6" s="19">
        <v>6</v>
      </c>
      <c r="H6" s="33">
        <v>4627</v>
      </c>
      <c r="I6" s="33">
        <v>127</v>
      </c>
      <c r="J6" s="33">
        <v>89</v>
      </c>
      <c r="K6" s="33">
        <v>75</v>
      </c>
      <c r="L6" s="33">
        <v>408</v>
      </c>
      <c r="M6" s="33">
        <v>0</v>
      </c>
      <c r="N6" s="33">
        <v>14</v>
      </c>
      <c r="O6" s="33">
        <v>57</v>
      </c>
    </row>
    <row r="7" spans="1:6">
      <c r="A7" s="20">
        <v>1</v>
      </c>
      <c r="B7" s="37" t="s">
        <v>534</v>
      </c>
      <c r="C7" s="21">
        <v>10</v>
      </c>
      <c r="D7" s="21">
        <v>2</v>
      </c>
      <c r="E7" s="21">
        <v>6</v>
      </c>
      <c r="F7" s="20">
        <f>SUM(C7:E7)</f>
        <v>18</v>
      </c>
    </row>
    <row r="8" ht="76.5" spans="1:17">
      <c r="A8" s="20">
        <v>2</v>
      </c>
      <c r="B8" s="37" t="s">
        <v>535</v>
      </c>
      <c r="C8" s="21">
        <v>19</v>
      </c>
      <c r="D8" s="21">
        <v>9</v>
      </c>
      <c r="E8" s="21">
        <v>8</v>
      </c>
      <c r="F8" s="20">
        <f t="shared" ref="F8:F17" si="0">SUM(C8:E8)</f>
        <v>36</v>
      </c>
      <c r="I8" s="176"/>
      <c r="J8" s="177" t="s">
        <v>135</v>
      </c>
      <c r="K8" s="178" t="s">
        <v>534</v>
      </c>
      <c r="L8" s="178" t="s">
        <v>535</v>
      </c>
      <c r="M8" s="178" t="s">
        <v>536</v>
      </c>
      <c r="N8" s="179" t="s">
        <v>537</v>
      </c>
      <c r="O8" s="178" t="s">
        <v>538</v>
      </c>
      <c r="P8" s="178" t="s">
        <v>539</v>
      </c>
      <c r="Q8" s="178" t="s">
        <v>540</v>
      </c>
    </row>
    <row r="9" spans="1:17">
      <c r="A9" s="20">
        <v>3</v>
      </c>
      <c r="B9" s="37" t="s">
        <v>536</v>
      </c>
      <c r="C9" s="21">
        <v>2</v>
      </c>
      <c r="D9" s="21">
        <v>2</v>
      </c>
      <c r="E9" s="21">
        <v>0</v>
      </c>
      <c r="F9" s="20">
        <f t="shared" ref="F9" si="1">SUM(C9:E9)</f>
        <v>4</v>
      </c>
      <c r="H9" s="33">
        <v>2016</v>
      </c>
      <c r="I9" s="33">
        <v>202</v>
      </c>
      <c r="J9" s="33">
        <v>0</v>
      </c>
      <c r="K9" s="33">
        <v>10</v>
      </c>
      <c r="L9" s="33">
        <v>19</v>
      </c>
      <c r="M9" s="33">
        <v>2</v>
      </c>
      <c r="N9" s="33">
        <v>42</v>
      </c>
      <c r="O9" s="33">
        <v>0</v>
      </c>
      <c r="P9" s="33">
        <v>10</v>
      </c>
      <c r="Q9" s="33">
        <v>12</v>
      </c>
    </row>
    <row r="10" spans="1:17">
      <c r="A10" s="20">
        <v>4</v>
      </c>
      <c r="B10" s="38" t="s">
        <v>537</v>
      </c>
      <c r="C10" s="21">
        <v>42</v>
      </c>
      <c r="D10" s="21">
        <v>164</v>
      </c>
      <c r="E10" s="21">
        <v>145</v>
      </c>
      <c r="F10" s="20">
        <f t="shared" si="0"/>
        <v>351</v>
      </c>
      <c r="H10" s="33">
        <v>2017</v>
      </c>
      <c r="I10" s="33">
        <v>206</v>
      </c>
      <c r="J10" s="33">
        <v>0</v>
      </c>
      <c r="K10" s="33">
        <v>2</v>
      </c>
      <c r="L10" s="33">
        <v>9</v>
      </c>
      <c r="M10" s="33">
        <v>2</v>
      </c>
      <c r="N10" s="33">
        <v>164</v>
      </c>
      <c r="O10" s="33">
        <v>0</v>
      </c>
      <c r="P10" s="33">
        <v>4</v>
      </c>
      <c r="Q10" s="33">
        <v>47</v>
      </c>
    </row>
    <row r="11" spans="1:17">
      <c r="A11" s="39">
        <v>5</v>
      </c>
      <c r="B11" s="37" t="s">
        <v>538</v>
      </c>
      <c r="C11" s="40"/>
      <c r="D11" s="21"/>
      <c r="E11" s="21"/>
      <c r="F11" s="20">
        <f t="shared" si="0"/>
        <v>0</v>
      </c>
      <c r="H11" s="33">
        <v>2018</v>
      </c>
      <c r="I11" s="33">
        <v>46</v>
      </c>
      <c r="J11" s="33">
        <v>0</v>
      </c>
      <c r="K11" s="33">
        <v>6</v>
      </c>
      <c r="L11" s="33">
        <v>8</v>
      </c>
      <c r="M11" s="33">
        <v>0</v>
      </c>
      <c r="N11" s="33">
        <v>145</v>
      </c>
      <c r="O11" s="33">
        <v>0</v>
      </c>
      <c r="P11" s="33">
        <v>5</v>
      </c>
      <c r="Q11" s="33">
        <v>106</v>
      </c>
    </row>
    <row r="12" spans="1:6">
      <c r="A12" s="39">
        <v>6</v>
      </c>
      <c r="B12" s="37" t="s">
        <v>539</v>
      </c>
      <c r="C12" s="40">
        <v>10</v>
      </c>
      <c r="D12" s="21">
        <v>4</v>
      </c>
      <c r="E12" s="21">
        <v>5</v>
      </c>
      <c r="F12" s="20">
        <f t="shared" ref="F12:F14" si="2">SUM(C12:E12)</f>
        <v>19</v>
      </c>
    </row>
    <row r="13" spans="1:6">
      <c r="A13" s="39">
        <v>7</v>
      </c>
      <c r="B13" s="37" t="s">
        <v>540</v>
      </c>
      <c r="C13" s="40">
        <v>12</v>
      </c>
      <c r="D13" s="21">
        <v>47</v>
      </c>
      <c r="E13" s="21">
        <v>106</v>
      </c>
      <c r="F13" s="20">
        <f t="shared" si="2"/>
        <v>165</v>
      </c>
    </row>
    <row r="14" spans="1:6">
      <c r="A14" s="39">
        <v>8</v>
      </c>
      <c r="B14" s="37" t="s">
        <v>541</v>
      </c>
      <c r="C14" s="40"/>
      <c r="D14" s="21"/>
      <c r="E14" s="21"/>
      <c r="F14" s="20">
        <f t="shared" si="2"/>
        <v>0</v>
      </c>
    </row>
    <row r="15" spans="1:6">
      <c r="A15" s="39">
        <v>9</v>
      </c>
      <c r="B15" s="37" t="s">
        <v>542</v>
      </c>
      <c r="C15" s="40"/>
      <c r="D15" s="21"/>
      <c r="E15" s="21"/>
      <c r="F15" s="20">
        <f t="shared" si="0"/>
        <v>0</v>
      </c>
    </row>
    <row r="16" spans="1:6">
      <c r="A16" s="39">
        <v>10</v>
      </c>
      <c r="B16" s="37" t="s">
        <v>543</v>
      </c>
      <c r="C16" s="40"/>
      <c r="D16" s="21"/>
      <c r="E16" s="21"/>
      <c r="F16" s="20">
        <f t="shared" si="0"/>
        <v>0</v>
      </c>
    </row>
    <row r="17" spans="1:6">
      <c r="A17" s="41" t="s">
        <v>279</v>
      </c>
      <c r="B17" s="42"/>
      <c r="C17" s="41">
        <f>SUM(C7:C16)</f>
        <v>95</v>
      </c>
      <c r="D17" s="41">
        <f>SUM(D7:D16)</f>
        <v>228</v>
      </c>
      <c r="E17" s="41">
        <f>SUM(E7:E16)</f>
        <v>270</v>
      </c>
      <c r="F17" s="41">
        <f t="shared" si="0"/>
        <v>593</v>
      </c>
    </row>
    <row r="19" spans="1:1">
      <c r="A19" s="18" t="s">
        <v>544</v>
      </c>
    </row>
    <row r="20" spans="1:6">
      <c r="A20" s="5" t="s">
        <v>203</v>
      </c>
      <c r="B20" s="5" t="s">
        <v>531</v>
      </c>
      <c r="C20" s="5" t="s">
        <v>532</v>
      </c>
      <c r="D20" s="5"/>
      <c r="E20" s="5"/>
      <c r="F20" s="5" t="s">
        <v>279</v>
      </c>
    </row>
    <row r="21" spans="1:6">
      <c r="A21" s="5"/>
      <c r="B21" s="5"/>
      <c r="C21" s="5" t="s">
        <v>276</v>
      </c>
      <c r="D21" s="5" t="s">
        <v>277</v>
      </c>
      <c r="E21" s="5" t="s">
        <v>278</v>
      </c>
      <c r="F21" s="5"/>
    </row>
    <row r="22" spans="1:6">
      <c r="A22" s="19">
        <v>1</v>
      </c>
      <c r="B22" s="19">
        <v>2</v>
      </c>
      <c r="C22" s="19">
        <v>3</v>
      </c>
      <c r="D22" s="19">
        <v>4</v>
      </c>
      <c r="E22" s="19">
        <v>5</v>
      </c>
      <c r="F22" s="19">
        <v>6</v>
      </c>
    </row>
    <row r="23" spans="1:6">
      <c r="A23" s="20">
        <v>1</v>
      </c>
      <c r="B23" s="37" t="s">
        <v>534</v>
      </c>
      <c r="C23" s="21"/>
      <c r="D23" s="21"/>
      <c r="E23" s="21"/>
      <c r="F23" s="20">
        <f>SUM(C23:E23)</f>
        <v>0</v>
      </c>
    </row>
    <row r="24" spans="1:6">
      <c r="A24" s="20">
        <v>2</v>
      </c>
      <c r="B24" s="37" t="s">
        <v>535</v>
      </c>
      <c r="C24" s="21"/>
      <c r="D24" s="21"/>
      <c r="E24" s="21"/>
      <c r="F24" s="20">
        <f t="shared" ref="F24:F33" si="3">SUM(C24:E24)</f>
        <v>0</v>
      </c>
    </row>
    <row r="25" spans="1:6">
      <c r="A25" s="20">
        <v>3</v>
      </c>
      <c r="B25" s="37" t="s">
        <v>536</v>
      </c>
      <c r="C25" s="21"/>
      <c r="D25" s="21"/>
      <c r="E25" s="21"/>
      <c r="F25" s="20">
        <f t="shared" si="3"/>
        <v>0</v>
      </c>
    </row>
    <row r="26" spans="1:6">
      <c r="A26" s="20">
        <v>4</v>
      </c>
      <c r="B26" s="38" t="s">
        <v>537</v>
      </c>
      <c r="C26" s="21"/>
      <c r="D26" s="21"/>
      <c r="E26" s="21"/>
      <c r="F26" s="20">
        <f t="shared" si="3"/>
        <v>0</v>
      </c>
    </row>
    <row r="27" spans="1:6">
      <c r="A27" s="39">
        <v>5</v>
      </c>
      <c r="B27" s="37" t="s">
        <v>538</v>
      </c>
      <c r="C27" s="40"/>
      <c r="D27" s="21"/>
      <c r="E27" s="21"/>
      <c r="F27" s="20">
        <f t="shared" si="3"/>
        <v>0</v>
      </c>
    </row>
    <row r="28" spans="1:6">
      <c r="A28" s="39">
        <v>6</v>
      </c>
      <c r="B28" s="37" t="s">
        <v>539</v>
      </c>
      <c r="C28" s="40"/>
      <c r="D28" s="21"/>
      <c r="E28" s="21"/>
      <c r="F28" s="20">
        <f t="shared" si="3"/>
        <v>0</v>
      </c>
    </row>
    <row r="29" spans="1:6">
      <c r="A29" s="39">
        <v>7</v>
      </c>
      <c r="B29" s="37" t="s">
        <v>540</v>
      </c>
      <c r="C29" s="40"/>
      <c r="D29" s="21"/>
      <c r="E29" s="21"/>
      <c r="F29" s="20">
        <f t="shared" si="3"/>
        <v>0</v>
      </c>
    </row>
    <row r="30" ht="25.5" spans="1:6">
      <c r="A30" s="39">
        <v>8</v>
      </c>
      <c r="B30" s="37" t="s">
        <v>545</v>
      </c>
      <c r="C30" s="40"/>
      <c r="D30" s="21"/>
      <c r="E30" s="21"/>
      <c r="F30" s="20">
        <f t="shared" si="3"/>
        <v>0</v>
      </c>
    </row>
    <row r="31" ht="25.5" spans="1:6">
      <c r="A31" s="39">
        <v>9</v>
      </c>
      <c r="B31" s="37" t="s">
        <v>546</v>
      </c>
      <c r="C31" s="40"/>
      <c r="D31" s="21"/>
      <c r="E31" s="21"/>
      <c r="F31" s="20">
        <f t="shared" si="3"/>
        <v>0</v>
      </c>
    </row>
    <row r="32" ht="25.5" spans="1:6">
      <c r="A32" s="39">
        <v>10</v>
      </c>
      <c r="B32" s="37" t="s">
        <v>547</v>
      </c>
      <c r="C32" s="40"/>
      <c r="D32" s="21"/>
      <c r="E32" s="21"/>
      <c r="F32" s="20">
        <f t="shared" si="3"/>
        <v>0</v>
      </c>
    </row>
    <row r="33" spans="1:6">
      <c r="A33" s="41" t="s">
        <v>279</v>
      </c>
      <c r="B33" s="42"/>
      <c r="C33" s="41">
        <f>SUM(C23:C32)</f>
        <v>0</v>
      </c>
      <c r="D33" s="41">
        <f>SUM(D23:D32)</f>
        <v>0</v>
      </c>
      <c r="E33" s="41">
        <f>SUM(E23:E32)</f>
        <v>0</v>
      </c>
      <c r="F33" s="41">
        <f t="shared" si="3"/>
        <v>0</v>
      </c>
    </row>
  </sheetData>
  <mergeCells count="10">
    <mergeCell ref="C4:E4"/>
    <mergeCell ref="A17:B17"/>
    <mergeCell ref="C20:E20"/>
    <mergeCell ref="A33:B33"/>
    <mergeCell ref="A4:A5"/>
    <mergeCell ref="A20:A21"/>
    <mergeCell ref="B4:B5"/>
    <mergeCell ref="B20:B21"/>
    <mergeCell ref="F4:F5"/>
    <mergeCell ref="F20:F21"/>
  </mergeCells>
  <hyperlinks>
    <hyperlink ref="G1" location="'Daftar Tabel'!A1" display="&lt;&lt;&lt; Daftar Tabel"/>
    <hyperlink ref="J8" location="'Daftar Tabel'!A1" display="&lt;&lt;&lt; Daftar Tabel"/>
  </hyperlink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32"/>
  <sheetViews>
    <sheetView zoomScale="80" zoomScaleNormal="80" workbookViewId="0">
      <pane xSplit="1" ySplit="6" topLeftCell="B28" activePane="bottomRight" state="frozen"/>
      <selection/>
      <selection pane="topRight"/>
      <selection pane="bottomLeft"/>
      <selection pane="bottomRight" activeCell="F7" sqref="F7"/>
    </sheetView>
  </sheetViews>
  <sheetFormatPr defaultColWidth="8.81904761904762" defaultRowHeight="15" outlineLevelCol="4"/>
  <cols>
    <col min="1" max="1" width="5.54285714285714" customWidth="1"/>
    <col min="2" max="2" width="51.247619047619" customWidth="1"/>
    <col min="3" max="3" width="10.3619047619048" style="1" customWidth="1"/>
    <col min="4" max="4" width="24.5428571428571" customWidth="1"/>
    <col min="5" max="5" width="14.5428571428571" customWidth="1"/>
  </cols>
  <sheetData>
    <row r="1" spans="1:5">
      <c r="A1" s="2" t="s">
        <v>548</v>
      </c>
      <c r="E1" s="3" t="s">
        <v>135</v>
      </c>
    </row>
    <row r="2" spans="1:5">
      <c r="A2" s="2"/>
      <c r="E2" s="15"/>
    </row>
    <row r="3" spans="1:1">
      <c r="A3" s="2" t="s">
        <v>549</v>
      </c>
    </row>
    <row r="4" ht="25.5" spans="1:4">
      <c r="A4" s="5" t="s">
        <v>50</v>
      </c>
      <c r="B4" s="5" t="s">
        <v>550</v>
      </c>
      <c r="C4" s="5" t="s">
        <v>474</v>
      </c>
      <c r="D4" s="5" t="s">
        <v>551</v>
      </c>
    </row>
    <row r="5" spans="1:4">
      <c r="A5" s="6">
        <v>1</v>
      </c>
      <c r="B5" s="6">
        <v>2</v>
      </c>
      <c r="C5" s="6">
        <v>3</v>
      </c>
      <c r="D5" s="6">
        <v>4</v>
      </c>
    </row>
    <row r="6" spans="1:4">
      <c r="A6" s="7" t="s">
        <v>552</v>
      </c>
      <c r="B6" s="8" t="s">
        <v>553</v>
      </c>
      <c r="C6" s="9"/>
      <c r="D6" s="10"/>
    </row>
    <row r="7" ht="59" customHeight="1" spans="1:4">
      <c r="A7" s="11">
        <v>1</v>
      </c>
      <c r="B7" s="174" t="s">
        <v>554</v>
      </c>
      <c r="C7" s="13">
        <v>2016</v>
      </c>
      <c r="D7" s="14" t="s">
        <v>555</v>
      </c>
    </row>
    <row r="8" ht="55" customHeight="1" spans="1:4">
      <c r="A8" s="11">
        <v>2</v>
      </c>
      <c r="B8" s="174" t="s">
        <v>556</v>
      </c>
      <c r="C8" s="13">
        <v>2015</v>
      </c>
      <c r="D8" s="14" t="s">
        <v>557</v>
      </c>
    </row>
    <row r="9" ht="59" customHeight="1" spans="1:4">
      <c r="A9" s="11">
        <v>3</v>
      </c>
      <c r="B9" s="174" t="s">
        <v>558</v>
      </c>
      <c r="C9" s="13">
        <v>2016</v>
      </c>
      <c r="D9" s="14" t="s">
        <v>559</v>
      </c>
    </row>
    <row r="10" ht="47.25" spans="1:4">
      <c r="A10" s="11">
        <v>4</v>
      </c>
      <c r="B10" s="174" t="s">
        <v>560</v>
      </c>
      <c r="C10" s="175">
        <v>2017</v>
      </c>
      <c r="D10" s="14" t="s">
        <v>561</v>
      </c>
    </row>
    <row r="11" ht="38.25" spans="1:4">
      <c r="A11" s="11">
        <v>5</v>
      </c>
      <c r="B11" s="174" t="s">
        <v>562</v>
      </c>
      <c r="C11" s="175">
        <v>2017</v>
      </c>
      <c r="D11" s="14" t="s">
        <v>563</v>
      </c>
    </row>
    <row r="12" ht="63" spans="1:4">
      <c r="A12" s="11">
        <v>6</v>
      </c>
      <c r="B12" s="174" t="s">
        <v>564</v>
      </c>
      <c r="C12" s="13">
        <v>2017</v>
      </c>
      <c r="D12" s="14" t="s">
        <v>565</v>
      </c>
    </row>
    <row r="13" ht="47.25" spans="1:4">
      <c r="A13" s="11">
        <v>7</v>
      </c>
      <c r="B13" s="174" t="s">
        <v>566</v>
      </c>
      <c r="C13" s="13">
        <v>2017</v>
      </c>
      <c r="D13" s="14" t="s">
        <v>567</v>
      </c>
    </row>
    <row r="14" ht="78.75" spans="1:4">
      <c r="A14" s="11">
        <v>8</v>
      </c>
      <c r="B14" s="174" t="s">
        <v>568</v>
      </c>
      <c r="C14" s="13">
        <v>2017</v>
      </c>
      <c r="D14" s="14" t="s">
        <v>569</v>
      </c>
    </row>
    <row r="15" ht="63" spans="1:4">
      <c r="A15" s="11">
        <v>9</v>
      </c>
      <c r="B15" s="174" t="s">
        <v>570</v>
      </c>
      <c r="C15" s="175">
        <v>2017</v>
      </c>
      <c r="D15" s="14" t="s">
        <v>571</v>
      </c>
    </row>
    <row r="16" ht="51" spans="1:4">
      <c r="A16" s="11">
        <v>10</v>
      </c>
      <c r="B16" s="174" t="s">
        <v>572</v>
      </c>
      <c r="C16" s="175">
        <v>2017</v>
      </c>
      <c r="D16" s="14" t="s">
        <v>573</v>
      </c>
    </row>
    <row r="17" ht="47.25" spans="1:4">
      <c r="A17" s="11">
        <v>11</v>
      </c>
      <c r="B17" s="174" t="s">
        <v>574</v>
      </c>
      <c r="C17" s="175">
        <v>2018</v>
      </c>
      <c r="D17" s="14" t="s">
        <v>575</v>
      </c>
    </row>
    <row r="18" ht="47.25" spans="1:4">
      <c r="A18" s="11">
        <v>12</v>
      </c>
      <c r="B18" s="174" t="s">
        <v>576</v>
      </c>
      <c r="C18" s="175">
        <v>2017</v>
      </c>
      <c r="D18" s="14" t="s">
        <v>577</v>
      </c>
    </row>
    <row r="19" ht="63" spans="1:4">
      <c r="A19" s="11">
        <v>13</v>
      </c>
      <c r="B19" s="174" t="s">
        <v>578</v>
      </c>
      <c r="C19" s="175">
        <v>2018</v>
      </c>
      <c r="D19" s="14" t="s">
        <v>579</v>
      </c>
    </row>
    <row r="20" ht="63" spans="1:4">
      <c r="A20" s="11">
        <v>14</v>
      </c>
      <c r="B20" s="174" t="s">
        <v>580</v>
      </c>
      <c r="C20" s="175">
        <v>2018</v>
      </c>
      <c r="D20" s="14" t="s">
        <v>581</v>
      </c>
    </row>
    <row r="21" ht="47.25" spans="1:4">
      <c r="A21" s="11">
        <v>15</v>
      </c>
      <c r="B21" s="174" t="s">
        <v>582</v>
      </c>
      <c r="C21" s="175">
        <v>2018</v>
      </c>
      <c r="D21" s="14" t="s">
        <v>583</v>
      </c>
    </row>
    <row r="22" ht="63" spans="1:4">
      <c r="A22" s="11">
        <v>16</v>
      </c>
      <c r="B22" s="174" t="s">
        <v>584</v>
      </c>
      <c r="C22" s="175">
        <v>2018</v>
      </c>
      <c r="D22" s="14" t="s">
        <v>585</v>
      </c>
    </row>
    <row r="23" ht="63" spans="1:4">
      <c r="A23" s="11">
        <v>17</v>
      </c>
      <c r="B23" s="174" t="s">
        <v>586</v>
      </c>
      <c r="C23" s="175">
        <v>2018</v>
      </c>
      <c r="D23" s="14" t="s">
        <v>587</v>
      </c>
    </row>
    <row r="24" ht="31.5" spans="1:4">
      <c r="A24" s="11">
        <v>18</v>
      </c>
      <c r="B24" s="174" t="s">
        <v>588</v>
      </c>
      <c r="C24" s="175">
        <v>2018</v>
      </c>
      <c r="D24" s="14" t="s">
        <v>589</v>
      </c>
    </row>
    <row r="25" ht="47.25" spans="1:4">
      <c r="A25" s="11">
        <v>19</v>
      </c>
      <c r="B25" s="174" t="s">
        <v>590</v>
      </c>
      <c r="C25" s="175">
        <v>2018</v>
      </c>
      <c r="D25" s="14" t="s">
        <v>591</v>
      </c>
    </row>
    <row r="26" ht="38.25" spans="1:4">
      <c r="A26" s="11">
        <v>20</v>
      </c>
      <c r="B26" s="174" t="s">
        <v>592</v>
      </c>
      <c r="C26" s="175">
        <v>2018</v>
      </c>
      <c r="D26" s="14" t="s">
        <v>593</v>
      </c>
    </row>
    <row r="27" ht="47.25" spans="1:4">
      <c r="A27" s="11">
        <v>21</v>
      </c>
      <c r="B27" s="174" t="s">
        <v>594</v>
      </c>
      <c r="C27" s="175">
        <v>2018</v>
      </c>
      <c r="D27" s="14" t="s">
        <v>595</v>
      </c>
    </row>
    <row r="28" ht="63" spans="1:4">
      <c r="A28" s="11">
        <v>22</v>
      </c>
      <c r="B28" s="174" t="s">
        <v>596</v>
      </c>
      <c r="C28" s="175">
        <v>2018</v>
      </c>
      <c r="D28" s="14" t="s">
        <v>597</v>
      </c>
    </row>
    <row r="29" ht="47.25" spans="1:4">
      <c r="A29" s="11">
        <v>23</v>
      </c>
      <c r="B29" s="174" t="s">
        <v>598</v>
      </c>
      <c r="C29" s="175">
        <v>2018</v>
      </c>
      <c r="D29" s="14" t="s">
        <v>599</v>
      </c>
    </row>
    <row r="30" ht="47.25" spans="1:4">
      <c r="A30" s="11">
        <v>24</v>
      </c>
      <c r="B30" s="174" t="s">
        <v>600</v>
      </c>
      <c r="C30" s="175">
        <v>2018</v>
      </c>
      <c r="D30" s="14" t="s">
        <v>601</v>
      </c>
    </row>
    <row r="31" ht="47.25" spans="1:4">
      <c r="A31" s="11">
        <v>25</v>
      </c>
      <c r="B31" s="174" t="s">
        <v>602</v>
      </c>
      <c r="C31" s="175">
        <v>2018</v>
      </c>
      <c r="D31" s="14" t="s">
        <v>603</v>
      </c>
    </row>
    <row r="32" ht="31.5" spans="1:4">
      <c r="A32" s="11">
        <v>26</v>
      </c>
      <c r="B32" s="174" t="s">
        <v>604</v>
      </c>
      <c r="C32" s="175">
        <v>2017</v>
      </c>
      <c r="D32" s="14" t="s">
        <v>605</v>
      </c>
    </row>
  </sheetData>
  <mergeCells count="1">
    <mergeCell ref="B6:D6"/>
  </mergeCells>
  <hyperlinks>
    <hyperlink ref="E1" location="'Daftar Tabel'!A1" display="&lt;&lt;&lt; Daftar Tabel"/>
  </hyperlinks>
  <pageMargins left="0.7" right="0.7" top="0.75" bottom="0.75" header="0.3" footer="0.3"/>
  <pageSetup paperSize="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116"/>
  <sheetViews>
    <sheetView workbookViewId="0">
      <pane xSplit="1" ySplit="6" topLeftCell="B7" activePane="bottomRight" state="frozen"/>
      <selection/>
      <selection pane="topRight"/>
      <selection pane="bottomLeft"/>
      <selection pane="bottomRight" activeCell="G14" sqref="G14"/>
    </sheetView>
  </sheetViews>
  <sheetFormatPr defaultColWidth="8.81904761904762" defaultRowHeight="15" outlineLevelCol="5"/>
  <cols>
    <col min="1" max="1" width="5.54285714285714" customWidth="1"/>
    <col min="2" max="2" width="27.5714285714286" customWidth="1"/>
    <col min="3" max="3" width="28.2857142857143" style="1" customWidth="1"/>
    <col min="4" max="4" width="24.5428571428571" customWidth="1"/>
    <col min="5" max="5" width="14.5428571428571" customWidth="1"/>
  </cols>
  <sheetData>
    <row r="1" spans="1:5">
      <c r="A1" s="2" t="s">
        <v>548</v>
      </c>
      <c r="E1" s="3" t="s">
        <v>135</v>
      </c>
    </row>
    <row r="2" spans="1:1">
      <c r="A2" s="2"/>
    </row>
    <row r="3" spans="1:1">
      <c r="A3" s="2" t="s">
        <v>606</v>
      </c>
    </row>
    <row r="4" ht="25.5" spans="1:4">
      <c r="A4" s="5" t="s">
        <v>50</v>
      </c>
      <c r="B4" s="5" t="s">
        <v>550</v>
      </c>
      <c r="C4" s="5" t="s">
        <v>474</v>
      </c>
      <c r="D4" s="5" t="s">
        <v>551</v>
      </c>
    </row>
    <row r="5" spans="1:4">
      <c r="A5" s="6">
        <v>1</v>
      </c>
      <c r="B5" s="6">
        <v>2</v>
      </c>
      <c r="C5" s="6">
        <v>3</v>
      </c>
      <c r="D5" s="6">
        <v>4</v>
      </c>
    </row>
    <row r="6" ht="42" customHeight="1" spans="1:4">
      <c r="A6" s="7" t="s">
        <v>607</v>
      </c>
      <c r="B6" s="8" t="s">
        <v>608</v>
      </c>
      <c r="C6" s="9"/>
      <c r="D6" s="10"/>
    </row>
    <row r="7" ht="25.5" spans="1:4">
      <c r="A7" s="11">
        <v>1</v>
      </c>
      <c r="B7" s="12" t="s">
        <v>609</v>
      </c>
      <c r="C7" s="13">
        <v>2018</v>
      </c>
      <c r="D7" s="14"/>
    </row>
    <row r="8" ht="76.5" spans="1:4">
      <c r="A8" s="11">
        <v>2</v>
      </c>
      <c r="B8" s="12" t="s">
        <v>610</v>
      </c>
      <c r="C8" s="13">
        <v>2016</v>
      </c>
      <c r="D8" s="14"/>
    </row>
    <row r="9" ht="25.5" spans="1:4">
      <c r="A9" s="11">
        <v>3</v>
      </c>
      <c r="B9" s="12" t="s">
        <v>611</v>
      </c>
      <c r="C9" s="13">
        <v>2018</v>
      </c>
      <c r="D9" s="14"/>
    </row>
    <row r="10" ht="25.5" spans="1:4">
      <c r="A10" s="11">
        <v>4</v>
      </c>
      <c r="B10" s="12" t="s">
        <v>612</v>
      </c>
      <c r="C10" s="13">
        <v>2018</v>
      </c>
      <c r="D10" s="14"/>
    </row>
    <row r="11" ht="51" spans="1:4">
      <c r="A11" s="11">
        <v>5</v>
      </c>
      <c r="B11" s="12" t="s">
        <v>613</v>
      </c>
      <c r="C11" s="13">
        <v>2018</v>
      </c>
      <c r="D11" s="14"/>
    </row>
    <row r="12" ht="63.75" spans="1:4">
      <c r="A12" s="11">
        <v>6</v>
      </c>
      <c r="B12" s="12" t="s">
        <v>614</v>
      </c>
      <c r="C12" s="13">
        <v>2018</v>
      </c>
      <c r="D12" s="14"/>
    </row>
    <row r="13" ht="51" spans="1:4">
      <c r="A13" s="11">
        <v>7</v>
      </c>
      <c r="B13" s="160" t="s">
        <v>615</v>
      </c>
      <c r="C13" s="161">
        <v>2016</v>
      </c>
      <c r="D13" s="162"/>
    </row>
    <row r="14" ht="38.25" spans="1:4">
      <c r="A14" s="11">
        <v>8</v>
      </c>
      <c r="B14" s="160" t="s">
        <v>616</v>
      </c>
      <c r="C14" s="161"/>
      <c r="D14" s="162"/>
    </row>
    <row r="15" ht="51" spans="1:4">
      <c r="A15" s="11">
        <v>9</v>
      </c>
      <c r="B15" s="160" t="s">
        <v>617</v>
      </c>
      <c r="C15" s="161">
        <v>2017</v>
      </c>
      <c r="D15" s="162"/>
    </row>
    <row r="16" spans="1:1">
      <c r="A16" s="2"/>
    </row>
    <row r="17" spans="1:6">
      <c r="A17" s="163"/>
      <c r="B17" s="164"/>
      <c r="C17" s="164"/>
      <c r="D17" s="164"/>
      <c r="E17" s="165"/>
      <c r="F17" s="166"/>
    </row>
    <row r="18" spans="1:6">
      <c r="A18" s="163"/>
      <c r="B18" s="167"/>
      <c r="C18" s="167"/>
      <c r="D18" s="167"/>
      <c r="E18" s="165"/>
      <c r="F18" s="166"/>
    </row>
    <row r="19" spans="1:6">
      <c r="A19" s="166"/>
      <c r="B19" s="168"/>
      <c r="C19" s="169"/>
      <c r="D19" s="169"/>
      <c r="E19" s="169"/>
      <c r="F19" s="166"/>
    </row>
    <row r="20" spans="1:6">
      <c r="A20" s="166"/>
      <c r="B20" s="168"/>
      <c r="C20" s="169"/>
      <c r="D20" s="169"/>
      <c r="E20" s="169"/>
      <c r="F20" s="166"/>
    </row>
    <row r="21" spans="1:6">
      <c r="A21" s="166"/>
      <c r="B21" s="168"/>
      <c r="C21" s="169"/>
      <c r="D21" s="169"/>
      <c r="E21" s="169"/>
      <c r="F21" s="166"/>
    </row>
    <row r="22" spans="1:6">
      <c r="A22" s="166"/>
      <c r="B22" s="168"/>
      <c r="C22" s="169"/>
      <c r="D22" s="169"/>
      <c r="E22" s="169"/>
      <c r="F22" s="166"/>
    </row>
    <row r="23" spans="1:6">
      <c r="A23" s="166"/>
      <c r="B23" s="168"/>
      <c r="C23" s="169"/>
      <c r="D23" s="169"/>
      <c r="E23" s="169"/>
      <c r="F23" s="166"/>
    </row>
    <row r="24" spans="1:6">
      <c r="A24" s="166"/>
      <c r="B24" s="168"/>
      <c r="C24" s="169"/>
      <c r="D24" s="169"/>
      <c r="E24" s="169"/>
      <c r="F24" s="166"/>
    </row>
    <row r="25" spans="1:6">
      <c r="A25" s="166"/>
      <c r="B25" s="168"/>
      <c r="C25" s="169"/>
      <c r="D25" s="169"/>
      <c r="E25" s="169"/>
      <c r="F25" s="166"/>
    </row>
    <row r="26" spans="1:6">
      <c r="A26" s="166"/>
      <c r="B26" s="168"/>
      <c r="C26" s="169"/>
      <c r="D26" s="169"/>
      <c r="E26" s="169"/>
      <c r="F26" s="166"/>
    </row>
    <row r="27" spans="1:6">
      <c r="A27" s="166"/>
      <c r="B27" s="168"/>
      <c r="C27" s="169"/>
      <c r="D27" s="169"/>
      <c r="E27" s="169"/>
      <c r="F27" s="166"/>
    </row>
    <row r="28" spans="1:6">
      <c r="A28" s="166"/>
      <c r="B28" s="168"/>
      <c r="C28" s="169"/>
      <c r="D28" s="169"/>
      <c r="E28" s="169"/>
      <c r="F28" s="166"/>
    </row>
    <row r="29" spans="1:6">
      <c r="A29" s="166"/>
      <c r="B29" s="168"/>
      <c r="C29" s="169"/>
      <c r="D29" s="169"/>
      <c r="E29" s="169"/>
      <c r="F29" s="166"/>
    </row>
    <row r="30" spans="1:6">
      <c r="A30" s="166"/>
      <c r="B30" s="168"/>
      <c r="C30" s="169"/>
      <c r="D30" s="169"/>
      <c r="E30" s="169"/>
      <c r="F30" s="166"/>
    </row>
    <row r="31" spans="1:6">
      <c r="A31" s="166"/>
      <c r="B31" s="168"/>
      <c r="C31" s="169"/>
      <c r="D31" s="169"/>
      <c r="E31" s="169"/>
      <c r="F31" s="166"/>
    </row>
    <row r="32" spans="1:6">
      <c r="A32" s="166"/>
      <c r="B32" s="168"/>
      <c r="C32" s="169"/>
      <c r="D32" s="169"/>
      <c r="E32" s="169"/>
      <c r="F32" s="166"/>
    </row>
    <row r="33" spans="1:6">
      <c r="A33" s="166"/>
      <c r="B33" s="168"/>
      <c r="C33" s="169"/>
      <c r="D33" s="169"/>
      <c r="E33" s="169"/>
      <c r="F33" s="166"/>
    </row>
    <row r="34" spans="1:6">
      <c r="A34" s="166"/>
      <c r="B34" s="168"/>
      <c r="C34" s="169"/>
      <c r="D34" s="169"/>
      <c r="E34" s="169"/>
      <c r="F34" s="166"/>
    </row>
    <row r="35" spans="1:6">
      <c r="A35" s="166"/>
      <c r="B35" s="168"/>
      <c r="C35" s="169"/>
      <c r="D35" s="169"/>
      <c r="E35" s="169"/>
      <c r="F35" s="166"/>
    </row>
    <row r="36" spans="1:6">
      <c r="A36" s="166"/>
      <c r="B36" s="168"/>
      <c r="C36" s="169"/>
      <c r="D36" s="169"/>
      <c r="E36" s="169"/>
      <c r="F36" s="166"/>
    </row>
    <row r="37" spans="1:6">
      <c r="A37" s="166"/>
      <c r="B37" s="168"/>
      <c r="C37" s="169"/>
      <c r="D37" s="169"/>
      <c r="E37" s="169"/>
      <c r="F37" s="166"/>
    </row>
    <row r="38" spans="1:6">
      <c r="A38" s="166"/>
      <c r="B38" s="168"/>
      <c r="C38" s="169"/>
      <c r="D38" s="169"/>
      <c r="E38" s="169"/>
      <c r="F38" s="166"/>
    </row>
    <row r="39" spans="1:6">
      <c r="A39" s="166"/>
      <c r="B39" s="168"/>
      <c r="C39" s="169"/>
      <c r="D39" s="169"/>
      <c r="E39" s="169"/>
      <c r="F39" s="166"/>
    </row>
    <row r="40" spans="1:6">
      <c r="A40" s="166"/>
      <c r="B40" s="168"/>
      <c r="C40" s="169"/>
      <c r="D40" s="169"/>
      <c r="E40" s="169"/>
      <c r="F40" s="166"/>
    </row>
    <row r="41" spans="1:6">
      <c r="A41" s="166"/>
      <c r="B41" s="168"/>
      <c r="C41" s="169"/>
      <c r="D41" s="169"/>
      <c r="E41" s="169"/>
      <c r="F41" s="166"/>
    </row>
    <row r="42" spans="1:6">
      <c r="A42" s="166"/>
      <c r="B42" s="168"/>
      <c r="C42" s="169"/>
      <c r="D42" s="169"/>
      <c r="E42" s="169"/>
      <c r="F42" s="166"/>
    </row>
    <row r="43" spans="1:6">
      <c r="A43" s="166"/>
      <c r="B43" s="168"/>
      <c r="C43" s="169"/>
      <c r="D43" s="169"/>
      <c r="E43" s="169"/>
      <c r="F43" s="166"/>
    </row>
    <row r="44" spans="1:6">
      <c r="A44" s="166"/>
      <c r="B44" s="168"/>
      <c r="C44" s="169"/>
      <c r="D44" s="169"/>
      <c r="E44" s="169"/>
      <c r="F44" s="166"/>
    </row>
    <row r="45" spans="1:6">
      <c r="A45" s="166"/>
      <c r="B45" s="168"/>
      <c r="C45" s="169"/>
      <c r="D45" s="169"/>
      <c r="E45" s="169"/>
      <c r="F45" s="166"/>
    </row>
    <row r="46" spans="1:6">
      <c r="A46" s="166"/>
      <c r="B46" s="168"/>
      <c r="C46" s="169"/>
      <c r="D46" s="169"/>
      <c r="E46" s="169"/>
      <c r="F46" s="166"/>
    </row>
    <row r="47" spans="1:6">
      <c r="A47" s="166"/>
      <c r="B47" s="168"/>
      <c r="C47" s="169"/>
      <c r="D47" s="169"/>
      <c r="E47" s="169"/>
      <c r="F47" s="166"/>
    </row>
    <row r="48" spans="1:6">
      <c r="A48" s="166"/>
      <c r="B48" s="168"/>
      <c r="C48" s="169"/>
      <c r="D48" s="169"/>
      <c r="E48" s="169"/>
      <c r="F48" s="166"/>
    </row>
    <row r="49" spans="1:6">
      <c r="A49" s="166"/>
      <c r="B49" s="168"/>
      <c r="C49" s="169"/>
      <c r="D49" s="169"/>
      <c r="E49" s="169"/>
      <c r="F49" s="166"/>
    </row>
    <row r="50" spans="1:6">
      <c r="A50" s="166"/>
      <c r="B50" s="168"/>
      <c r="C50" s="169"/>
      <c r="D50" s="169"/>
      <c r="E50" s="169"/>
      <c r="F50" s="166"/>
    </row>
    <row r="51" spans="1:6">
      <c r="A51" s="166"/>
      <c r="B51" s="168"/>
      <c r="C51" s="169"/>
      <c r="D51" s="169"/>
      <c r="E51" s="169"/>
      <c r="F51" s="166"/>
    </row>
    <row r="52" spans="1:6">
      <c r="A52" s="166"/>
      <c r="B52" s="168"/>
      <c r="C52" s="169"/>
      <c r="D52" s="169"/>
      <c r="E52" s="169"/>
      <c r="F52" s="166"/>
    </row>
    <row r="53" spans="1:6">
      <c r="A53" s="166"/>
      <c r="B53" s="168"/>
      <c r="C53" s="169"/>
      <c r="D53" s="169"/>
      <c r="E53" s="169"/>
      <c r="F53" s="166"/>
    </row>
    <row r="54" spans="1:6">
      <c r="A54" s="166"/>
      <c r="B54" s="168"/>
      <c r="C54" s="169"/>
      <c r="D54" s="169"/>
      <c r="E54" s="169"/>
      <c r="F54" s="166"/>
    </row>
    <row r="55" spans="1:6">
      <c r="A55" s="166"/>
      <c r="B55" s="168"/>
      <c r="C55" s="169"/>
      <c r="D55" s="169"/>
      <c r="E55" s="169"/>
      <c r="F55" s="166"/>
    </row>
    <row r="56" spans="1:6">
      <c r="A56" s="166"/>
      <c r="B56" s="168"/>
      <c r="C56" s="169"/>
      <c r="D56" s="169"/>
      <c r="E56" s="169"/>
      <c r="F56" s="166"/>
    </row>
    <row r="57" spans="1:6">
      <c r="A57" s="166"/>
      <c r="B57" s="168"/>
      <c r="C57" s="169"/>
      <c r="D57" s="169"/>
      <c r="E57" s="169"/>
      <c r="F57" s="166"/>
    </row>
    <row r="58" spans="1:6">
      <c r="A58" s="166"/>
      <c r="B58" s="168"/>
      <c r="C58" s="169"/>
      <c r="D58" s="169"/>
      <c r="E58" s="169"/>
      <c r="F58" s="166"/>
    </row>
    <row r="59" spans="1:6">
      <c r="A59" s="166"/>
      <c r="B59" s="168"/>
      <c r="C59" s="169"/>
      <c r="D59" s="169"/>
      <c r="E59" s="169"/>
      <c r="F59" s="166"/>
    </row>
    <row r="60" spans="1:6">
      <c r="A60" s="166"/>
      <c r="B60" s="168"/>
      <c r="C60" s="169"/>
      <c r="D60" s="169"/>
      <c r="E60" s="169"/>
      <c r="F60" s="166"/>
    </row>
    <row r="61" spans="1:6">
      <c r="A61" s="166"/>
      <c r="B61" s="168"/>
      <c r="C61" s="169"/>
      <c r="D61" s="169"/>
      <c r="E61" s="169"/>
      <c r="F61" s="166"/>
    </row>
    <row r="62" spans="1:6">
      <c r="A62" s="166"/>
      <c r="B62" s="168"/>
      <c r="C62" s="169"/>
      <c r="D62" s="169"/>
      <c r="E62" s="169"/>
      <c r="F62" s="166"/>
    </row>
    <row r="63" spans="1:6">
      <c r="A63" s="166"/>
      <c r="B63" s="168"/>
      <c r="C63" s="169"/>
      <c r="D63" s="169"/>
      <c r="E63" s="169"/>
      <c r="F63" s="166"/>
    </row>
    <row r="64" spans="1:6">
      <c r="A64" s="166"/>
      <c r="B64" s="168"/>
      <c r="C64" s="169"/>
      <c r="D64" s="169"/>
      <c r="E64" s="169"/>
      <c r="F64" s="166"/>
    </row>
    <row r="65" spans="1:6">
      <c r="A65" s="166"/>
      <c r="B65" s="168"/>
      <c r="C65" s="169"/>
      <c r="D65" s="169"/>
      <c r="E65" s="169"/>
      <c r="F65" s="166"/>
    </row>
    <row r="66" spans="1:6">
      <c r="A66" s="166"/>
      <c r="B66" s="168"/>
      <c r="C66" s="169"/>
      <c r="D66" s="169"/>
      <c r="E66" s="169"/>
      <c r="F66" s="166"/>
    </row>
    <row r="67" spans="1:6">
      <c r="A67" s="166"/>
      <c r="B67" s="168"/>
      <c r="C67" s="169"/>
      <c r="D67" s="169"/>
      <c r="E67" s="169"/>
      <c r="F67" s="166"/>
    </row>
    <row r="68" spans="1:6">
      <c r="A68" s="166"/>
      <c r="B68" s="168"/>
      <c r="C68" s="169"/>
      <c r="D68" s="169"/>
      <c r="E68" s="169"/>
      <c r="F68" s="166"/>
    </row>
    <row r="69" spans="1:6">
      <c r="A69" s="166"/>
      <c r="B69" s="168"/>
      <c r="C69" s="169"/>
      <c r="D69" s="169"/>
      <c r="E69" s="169"/>
      <c r="F69" s="166"/>
    </row>
    <row r="70" spans="1:6">
      <c r="A70" s="166"/>
      <c r="B70" s="168"/>
      <c r="C70" s="169"/>
      <c r="D70" s="169"/>
      <c r="E70" s="169"/>
      <c r="F70" s="166"/>
    </row>
    <row r="71" spans="1:6">
      <c r="A71" s="166"/>
      <c r="B71" s="168"/>
      <c r="C71" s="169"/>
      <c r="D71" s="169"/>
      <c r="E71" s="169"/>
      <c r="F71" s="166"/>
    </row>
    <row r="72" spans="1:6">
      <c r="A72" s="166"/>
      <c r="B72" s="168"/>
      <c r="C72" s="169"/>
      <c r="D72" s="169"/>
      <c r="E72" s="169"/>
      <c r="F72" s="166"/>
    </row>
    <row r="73" spans="1:6">
      <c r="A73" s="166"/>
      <c r="B73" s="168"/>
      <c r="C73" s="169"/>
      <c r="D73" s="169"/>
      <c r="E73" s="169"/>
      <c r="F73" s="166"/>
    </row>
    <row r="74" spans="1:6">
      <c r="A74" s="166"/>
      <c r="B74" s="168"/>
      <c r="C74" s="169"/>
      <c r="D74" s="169"/>
      <c r="E74" s="169"/>
      <c r="F74" s="166"/>
    </row>
    <row r="75" spans="1:6">
      <c r="A75" s="166"/>
      <c r="B75" s="168"/>
      <c r="C75" s="169"/>
      <c r="D75" s="169"/>
      <c r="E75" s="169"/>
      <c r="F75" s="166"/>
    </row>
    <row r="76" spans="1:6">
      <c r="A76" s="166"/>
      <c r="B76" s="168"/>
      <c r="C76" s="169"/>
      <c r="D76" s="169"/>
      <c r="E76" s="169"/>
      <c r="F76" s="166"/>
    </row>
    <row r="77" spans="1:6">
      <c r="A77" s="166"/>
      <c r="B77" s="168"/>
      <c r="C77" s="169"/>
      <c r="D77" s="169"/>
      <c r="E77" s="169"/>
      <c r="F77" s="166"/>
    </row>
    <row r="78" spans="1:6">
      <c r="A78" s="166"/>
      <c r="B78" s="168"/>
      <c r="C78" s="169"/>
      <c r="D78" s="169"/>
      <c r="E78" s="169"/>
      <c r="F78" s="166"/>
    </row>
    <row r="79" spans="1:6">
      <c r="A79" s="166"/>
      <c r="B79" s="168"/>
      <c r="C79" s="169"/>
      <c r="D79" s="169"/>
      <c r="E79" s="169"/>
      <c r="F79" s="166"/>
    </row>
    <row r="80" spans="1:6">
      <c r="A80" s="166"/>
      <c r="B80" s="168"/>
      <c r="C80" s="169"/>
      <c r="D80" s="169"/>
      <c r="E80" s="169"/>
      <c r="F80" s="166"/>
    </row>
    <row r="81" spans="1:6">
      <c r="A81" s="166"/>
      <c r="B81" s="168"/>
      <c r="C81" s="169"/>
      <c r="D81" s="169"/>
      <c r="E81" s="169"/>
      <c r="F81" s="166"/>
    </row>
    <row r="82" spans="1:6">
      <c r="A82" s="166"/>
      <c r="B82" s="168"/>
      <c r="C82" s="169"/>
      <c r="D82" s="169"/>
      <c r="E82" s="169"/>
      <c r="F82" s="166"/>
    </row>
    <row r="83" spans="1:6">
      <c r="A83" s="166"/>
      <c r="B83" s="168"/>
      <c r="C83" s="169"/>
      <c r="D83" s="169"/>
      <c r="E83" s="169"/>
      <c r="F83" s="166"/>
    </row>
    <row r="84" spans="1:6">
      <c r="A84" s="166"/>
      <c r="B84" s="168"/>
      <c r="C84" s="169"/>
      <c r="D84" s="169"/>
      <c r="E84" s="169"/>
      <c r="F84" s="166"/>
    </row>
    <row r="85" spans="1:6">
      <c r="A85" s="166"/>
      <c r="B85" s="168"/>
      <c r="C85" s="169"/>
      <c r="D85" s="169"/>
      <c r="E85" s="169"/>
      <c r="F85" s="166"/>
    </row>
    <row r="86" spans="1:6">
      <c r="A86" s="166"/>
      <c r="B86" s="168"/>
      <c r="C86" s="169"/>
      <c r="D86" s="169"/>
      <c r="E86" s="169"/>
      <c r="F86" s="166"/>
    </row>
    <row r="87" spans="1:6">
      <c r="A87" s="166"/>
      <c r="B87" s="168"/>
      <c r="C87" s="169"/>
      <c r="D87" s="169"/>
      <c r="E87" s="169"/>
      <c r="F87" s="166"/>
    </row>
    <row r="88" spans="1:6">
      <c r="A88" s="166"/>
      <c r="B88" s="168"/>
      <c r="C88" s="169"/>
      <c r="D88" s="169"/>
      <c r="E88" s="169"/>
      <c r="F88" s="166"/>
    </row>
    <row r="89" spans="1:6">
      <c r="A89" s="166"/>
      <c r="B89" s="168"/>
      <c r="C89" s="169"/>
      <c r="D89" s="169"/>
      <c r="E89" s="169"/>
      <c r="F89" s="166"/>
    </row>
    <row r="90" spans="1:6">
      <c r="A90" s="166"/>
      <c r="B90" s="168"/>
      <c r="C90" s="169"/>
      <c r="D90" s="169"/>
      <c r="E90" s="169"/>
      <c r="F90" s="166"/>
    </row>
    <row r="91" spans="1:6">
      <c r="A91" s="166"/>
      <c r="B91" s="168"/>
      <c r="C91" s="169"/>
      <c r="D91" s="169"/>
      <c r="E91" s="169"/>
      <c r="F91" s="166"/>
    </row>
    <row r="92" spans="1:6">
      <c r="A92" s="166"/>
      <c r="B92" s="168"/>
      <c r="C92" s="169"/>
      <c r="D92" s="169"/>
      <c r="E92" s="169"/>
      <c r="F92" s="166"/>
    </row>
    <row r="93" spans="1:6">
      <c r="A93" s="166"/>
      <c r="B93" s="168"/>
      <c r="C93" s="169"/>
      <c r="D93" s="169"/>
      <c r="E93" s="169"/>
      <c r="F93" s="166"/>
    </row>
    <row r="94" spans="1:6">
      <c r="A94" s="166"/>
      <c r="B94" s="168"/>
      <c r="C94" s="169"/>
      <c r="D94" s="169"/>
      <c r="E94" s="169"/>
      <c r="F94" s="166"/>
    </row>
    <row r="95" spans="1:6">
      <c r="A95" s="166"/>
      <c r="B95" s="168"/>
      <c r="C95" s="169"/>
      <c r="D95" s="169"/>
      <c r="E95" s="169"/>
      <c r="F95" s="166"/>
    </row>
    <row r="96" spans="1:6">
      <c r="A96" s="166"/>
      <c r="B96" s="168"/>
      <c r="C96" s="169"/>
      <c r="D96" s="169"/>
      <c r="E96" s="169"/>
      <c r="F96" s="166"/>
    </row>
    <row r="97" spans="1:6">
      <c r="A97" s="166"/>
      <c r="B97" s="168"/>
      <c r="C97" s="169"/>
      <c r="D97" s="169"/>
      <c r="E97" s="169"/>
      <c r="F97" s="166"/>
    </row>
    <row r="98" spans="1:6">
      <c r="A98" s="166"/>
      <c r="B98" s="168"/>
      <c r="C98" s="169"/>
      <c r="D98" s="169"/>
      <c r="E98" s="169"/>
      <c r="F98" s="166"/>
    </row>
    <row r="99" spans="1:6">
      <c r="A99" s="166"/>
      <c r="B99" s="168"/>
      <c r="C99" s="169"/>
      <c r="D99" s="169"/>
      <c r="E99" s="169"/>
      <c r="F99" s="166"/>
    </row>
    <row r="100" spans="1:6">
      <c r="A100" s="166"/>
      <c r="B100" s="168"/>
      <c r="C100" s="169"/>
      <c r="D100" s="169"/>
      <c r="E100" s="169"/>
      <c r="F100" s="166"/>
    </row>
    <row r="101" spans="1:6">
      <c r="A101" s="166"/>
      <c r="B101" s="168"/>
      <c r="C101" s="169"/>
      <c r="D101" s="169"/>
      <c r="E101" s="169"/>
      <c r="F101" s="166"/>
    </row>
    <row r="102" spans="1:6">
      <c r="A102" s="166"/>
      <c r="B102" s="168"/>
      <c r="C102" s="169"/>
      <c r="D102" s="169"/>
      <c r="E102" s="169"/>
      <c r="F102" s="166"/>
    </row>
    <row r="103" spans="1:6">
      <c r="A103" s="166"/>
      <c r="B103" s="168"/>
      <c r="C103" s="169"/>
      <c r="D103" s="169"/>
      <c r="E103" s="169"/>
      <c r="F103" s="166"/>
    </row>
    <row r="104" spans="1:6">
      <c r="A104" s="166"/>
      <c r="B104" s="168"/>
      <c r="C104" s="169"/>
      <c r="D104" s="169"/>
      <c r="E104" s="169"/>
      <c r="F104" s="166"/>
    </row>
    <row r="105" spans="1:6">
      <c r="A105" s="166"/>
      <c r="B105" s="168"/>
      <c r="C105" s="169"/>
      <c r="D105" s="169"/>
      <c r="E105" s="169"/>
      <c r="F105" s="166"/>
    </row>
    <row r="106" spans="1:6">
      <c r="A106" s="166"/>
      <c r="B106" s="168"/>
      <c r="C106" s="169"/>
      <c r="D106" s="169"/>
      <c r="E106" s="169"/>
      <c r="F106" s="166"/>
    </row>
    <row r="107" spans="1:6">
      <c r="A107" s="166"/>
      <c r="B107" s="168"/>
      <c r="C107" s="169"/>
      <c r="D107" s="169"/>
      <c r="E107" s="169"/>
      <c r="F107" s="166"/>
    </row>
    <row r="108" spans="1:6">
      <c r="A108" s="166"/>
      <c r="B108" s="168"/>
      <c r="C108" s="169"/>
      <c r="D108" s="169"/>
      <c r="E108" s="169"/>
      <c r="F108" s="166"/>
    </row>
    <row r="109" spans="1:6">
      <c r="A109" s="166"/>
      <c r="B109" s="168"/>
      <c r="C109" s="169"/>
      <c r="D109" s="169"/>
      <c r="E109" s="169"/>
      <c r="F109" s="166"/>
    </row>
    <row r="110" spans="1:6">
      <c r="A110" s="166"/>
      <c r="B110" s="168"/>
      <c r="C110" s="169"/>
      <c r="D110" s="169"/>
      <c r="E110" s="169"/>
      <c r="F110" s="166"/>
    </row>
    <row r="111" spans="1:6">
      <c r="A111" s="166"/>
      <c r="B111" s="168"/>
      <c r="C111" s="169"/>
      <c r="D111" s="169"/>
      <c r="E111" s="169"/>
      <c r="F111" s="166"/>
    </row>
    <row r="112" spans="1:6">
      <c r="A112" s="166"/>
      <c r="B112" s="168"/>
      <c r="C112" s="169"/>
      <c r="D112" s="169"/>
      <c r="E112" s="169"/>
      <c r="F112" s="166"/>
    </row>
    <row r="113" spans="1:6">
      <c r="A113" s="166"/>
      <c r="B113" s="168"/>
      <c r="C113" s="169"/>
      <c r="D113" s="169"/>
      <c r="E113" s="169"/>
      <c r="F113" s="166"/>
    </row>
    <row r="114" spans="1:6">
      <c r="A114" s="166"/>
      <c r="B114" s="170"/>
      <c r="C114" s="171"/>
      <c r="D114" s="170"/>
      <c r="E114" s="170"/>
      <c r="F114" s="166"/>
    </row>
    <row r="115" spans="2:5">
      <c r="B115" s="172"/>
      <c r="C115" s="173"/>
      <c r="D115" s="172"/>
      <c r="E115" s="172"/>
    </row>
    <row r="116" spans="2:5">
      <c r="B116" s="172"/>
      <c r="C116" s="173"/>
      <c r="D116" s="172"/>
      <c r="E116" s="172"/>
    </row>
  </sheetData>
  <mergeCells count="1">
    <mergeCell ref="B6:D6"/>
  </mergeCells>
  <hyperlinks>
    <hyperlink ref="E1" location="'Daftar Tabel'!A1" display="&lt;&lt;&lt; Daftar Tabel"/>
  </hyperlinks>
  <pageMargins left="0.7" right="0.7" top="0.75" bottom="0.75" header="0.3" footer="0.3"/>
  <pageSetup paperSize="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16"/>
  <sheetViews>
    <sheetView workbookViewId="0">
      <pane xSplit="1" ySplit="6" topLeftCell="B7" activePane="bottomRight" state="frozen"/>
      <selection/>
      <selection pane="topRight"/>
      <selection pane="bottomLeft"/>
      <selection pane="bottomRight" activeCell="C9" sqref="C9"/>
    </sheetView>
  </sheetViews>
  <sheetFormatPr defaultColWidth="8.81904761904762" defaultRowHeight="15" outlineLevelCol="4"/>
  <cols>
    <col min="1" max="1" width="5.54285714285714" customWidth="1"/>
    <col min="2" max="2" width="32.5428571428571" customWidth="1"/>
    <col min="3" max="3" width="10.0857142857143" style="1" customWidth="1"/>
    <col min="4" max="4" width="24.5428571428571" customWidth="1"/>
    <col min="5" max="5" width="14.5428571428571" customWidth="1"/>
  </cols>
  <sheetData>
    <row r="1" spans="1:5">
      <c r="A1" s="2" t="s">
        <v>548</v>
      </c>
      <c r="E1" s="3" t="s">
        <v>135</v>
      </c>
    </row>
    <row r="2" spans="1:1">
      <c r="A2" s="4"/>
    </row>
    <row r="3" spans="1:1">
      <c r="A3" s="2" t="s">
        <v>618</v>
      </c>
    </row>
    <row r="4" ht="25.5" spans="1:4">
      <c r="A4" s="5" t="s">
        <v>50</v>
      </c>
      <c r="B4" s="5" t="s">
        <v>550</v>
      </c>
      <c r="C4" s="5" t="s">
        <v>474</v>
      </c>
      <c r="D4" s="5" t="s">
        <v>551</v>
      </c>
    </row>
    <row r="5" spans="1:4">
      <c r="A5" s="6">
        <v>1</v>
      </c>
      <c r="B5" s="6">
        <v>2</v>
      </c>
      <c r="C5" s="6">
        <v>3</v>
      </c>
      <c r="D5" s="6">
        <v>4</v>
      </c>
    </row>
    <row r="6" ht="29.15" customHeight="1" spans="1:4">
      <c r="A6" s="7" t="s">
        <v>619</v>
      </c>
      <c r="B6" s="8" t="s">
        <v>620</v>
      </c>
      <c r="C6" s="9"/>
      <c r="D6" s="10"/>
    </row>
    <row r="7" ht="25.5" spans="1:4">
      <c r="A7" s="11">
        <v>1</v>
      </c>
      <c r="B7" s="12" t="s">
        <v>621</v>
      </c>
      <c r="C7" s="13">
        <v>2016</v>
      </c>
      <c r="D7" s="14"/>
    </row>
    <row r="8" ht="25.5" spans="1:4">
      <c r="A8" s="11">
        <v>2</v>
      </c>
      <c r="B8" s="12" t="s">
        <v>622</v>
      </c>
      <c r="C8" s="13">
        <v>2018</v>
      </c>
      <c r="D8" s="14"/>
    </row>
    <row r="9" ht="25.5" spans="1:4">
      <c r="A9" s="11">
        <v>3</v>
      </c>
      <c r="B9" s="12" t="s">
        <v>623</v>
      </c>
      <c r="C9" s="13">
        <v>2017</v>
      </c>
      <c r="D9" s="14"/>
    </row>
    <row r="10" spans="1:4">
      <c r="A10" s="11">
        <v>4</v>
      </c>
      <c r="B10" s="12"/>
      <c r="C10" s="13"/>
      <c r="D10" s="14"/>
    </row>
    <row r="11" spans="1:4">
      <c r="A11" s="11">
        <v>5</v>
      </c>
      <c r="B11" s="12"/>
      <c r="C11" s="13"/>
      <c r="D11" s="14"/>
    </row>
    <row r="12" spans="1:4">
      <c r="A12" s="11" t="s">
        <v>458</v>
      </c>
      <c r="B12" s="12"/>
      <c r="C12" s="13"/>
      <c r="D12" s="14"/>
    </row>
    <row r="14" spans="1:1">
      <c r="A14" s="2"/>
    </row>
    <row r="15" spans="1:1">
      <c r="A15" s="2"/>
    </row>
    <row r="16" spans="1:1">
      <c r="A16" s="2"/>
    </row>
  </sheetData>
  <mergeCells count="1">
    <mergeCell ref="B6:D6"/>
  </mergeCells>
  <hyperlinks>
    <hyperlink ref="E1" location="'Daftar Tabel'!A1" display="&lt;&lt;&lt; Daftar Tabel"/>
  </hyperlinks>
  <pageMargins left="0.7" right="0.7" top="0.75" bottom="0.75" header="0.3" footer="0.3"/>
  <pageSetup paperSize="1"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17"/>
  <sheetViews>
    <sheetView zoomScale="80" zoomScaleNormal="80" workbookViewId="0">
      <pane xSplit="1" ySplit="5" topLeftCell="B6" activePane="bottomRight" state="frozen"/>
      <selection/>
      <selection pane="topRight"/>
      <selection pane="bottomLeft"/>
      <selection pane="bottomRight" activeCell="K9" sqref="K9"/>
    </sheetView>
  </sheetViews>
  <sheetFormatPr defaultColWidth="8.81904761904762" defaultRowHeight="15" outlineLevelCol="4"/>
  <cols>
    <col min="1" max="1" width="5.54285714285714" customWidth="1"/>
    <col min="2" max="2" width="39.2857142857143" customWidth="1"/>
    <col min="3" max="3" width="10.5428571428571" style="1" customWidth="1"/>
    <col min="4" max="4" width="29.8190476190476" customWidth="1"/>
    <col min="5" max="5" width="14.5428571428571" customWidth="1"/>
  </cols>
  <sheetData>
    <row r="1" spans="1:5">
      <c r="A1" s="2" t="s">
        <v>548</v>
      </c>
      <c r="E1" s="3" t="s">
        <v>135</v>
      </c>
    </row>
    <row r="2" spans="1:1">
      <c r="A2" s="4"/>
    </row>
    <row r="3" spans="1:1">
      <c r="A3" s="2" t="s">
        <v>624</v>
      </c>
    </row>
    <row r="4" ht="25.5" spans="1:4">
      <c r="A4" s="5" t="s">
        <v>50</v>
      </c>
      <c r="B4" s="5" t="s">
        <v>550</v>
      </c>
      <c r="C4" s="5" t="s">
        <v>474</v>
      </c>
      <c r="D4" s="5" t="s">
        <v>551</v>
      </c>
    </row>
    <row r="5" spans="1:4">
      <c r="A5" s="6">
        <v>1</v>
      </c>
      <c r="B5" s="6">
        <v>2</v>
      </c>
      <c r="C5" s="6">
        <v>3</v>
      </c>
      <c r="D5" s="6">
        <v>4</v>
      </c>
    </row>
    <row r="6" spans="1:4">
      <c r="A6" s="7" t="s">
        <v>625</v>
      </c>
      <c r="B6" s="8" t="s">
        <v>626</v>
      </c>
      <c r="C6" s="9"/>
      <c r="D6" s="10"/>
    </row>
    <row r="7" spans="1:4">
      <c r="A7" s="11">
        <v>1</v>
      </c>
      <c r="B7" s="12" t="s">
        <v>627</v>
      </c>
      <c r="C7" s="13">
        <v>2017</v>
      </c>
      <c r="D7" s="14" t="s">
        <v>628</v>
      </c>
    </row>
    <row r="8" ht="38.25" spans="1:4">
      <c r="A8" s="11">
        <v>2</v>
      </c>
      <c r="B8" s="12" t="s">
        <v>629</v>
      </c>
      <c r="C8" s="13">
        <v>2016</v>
      </c>
      <c r="D8" s="14" t="s">
        <v>630</v>
      </c>
    </row>
    <row r="9" spans="1:4">
      <c r="A9" s="11">
        <v>3</v>
      </c>
      <c r="B9" s="12" t="s">
        <v>631</v>
      </c>
      <c r="C9" s="13">
        <v>2018</v>
      </c>
      <c r="D9" s="14" t="s">
        <v>630</v>
      </c>
    </row>
    <row r="10" spans="1:4">
      <c r="A10" s="11">
        <v>4</v>
      </c>
      <c r="B10" s="12" t="s">
        <v>632</v>
      </c>
      <c r="C10" s="13">
        <v>2018</v>
      </c>
      <c r="D10" s="14" t="s">
        <v>628</v>
      </c>
    </row>
    <row r="11" spans="1:4">
      <c r="A11" s="11">
        <v>5</v>
      </c>
      <c r="B11" s="12" t="s">
        <v>633</v>
      </c>
      <c r="C11" s="13">
        <v>2017</v>
      </c>
      <c r="D11" s="14" t="s">
        <v>634</v>
      </c>
    </row>
    <row r="12" ht="25.5" spans="1:4">
      <c r="A12" s="11">
        <v>6</v>
      </c>
      <c r="B12" s="12" t="s">
        <v>635</v>
      </c>
      <c r="C12" s="13">
        <v>2016</v>
      </c>
      <c r="D12" s="14" t="s">
        <v>630</v>
      </c>
    </row>
    <row r="13" spans="1:4">
      <c r="A13" s="11">
        <v>7</v>
      </c>
      <c r="B13" s="12" t="s">
        <v>636</v>
      </c>
      <c r="C13" s="21">
        <v>2018</v>
      </c>
      <c r="D13" s="14" t="s">
        <v>637</v>
      </c>
    </row>
    <row r="14" spans="1:4">
      <c r="A14" s="11">
        <v>8</v>
      </c>
      <c r="B14" s="12" t="s">
        <v>638</v>
      </c>
      <c r="C14" s="21">
        <v>2018</v>
      </c>
      <c r="D14" s="14" t="s">
        <v>628</v>
      </c>
    </row>
    <row r="15" ht="25.5" spans="1:4">
      <c r="A15" s="154">
        <v>9</v>
      </c>
      <c r="B15" s="12" t="s">
        <v>639</v>
      </c>
      <c r="C15" s="21">
        <v>2018</v>
      </c>
      <c r="D15" s="14" t="s">
        <v>628</v>
      </c>
    </row>
    <row r="16" spans="1:4">
      <c r="A16" s="154"/>
      <c r="B16" s="155"/>
      <c r="C16" s="156"/>
      <c r="D16" s="157"/>
    </row>
    <row r="17" spans="1:4">
      <c r="A17" s="154"/>
      <c r="B17" s="158"/>
      <c r="C17" s="159"/>
      <c r="D17" s="158"/>
    </row>
  </sheetData>
  <mergeCells count="1">
    <mergeCell ref="B6:D6"/>
  </mergeCells>
  <hyperlinks>
    <hyperlink ref="E1" location="'Daftar Tabel'!A1" display="&lt;&lt;&lt; Daftar Tabel"/>
  </hyperlink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5"/>
  <sheetViews>
    <sheetView workbookViewId="0">
      <pane xSplit="1" ySplit="3" topLeftCell="B4" activePane="bottomRight" state="frozen"/>
      <selection/>
      <selection pane="topRight"/>
      <selection pane="bottomLeft"/>
      <selection pane="bottomRight" activeCell="C14" sqref="C14"/>
    </sheetView>
  </sheetViews>
  <sheetFormatPr defaultColWidth="8.81904761904762" defaultRowHeight="15" outlineLevelCol="2"/>
  <cols>
    <col min="1" max="1" width="5.54285714285714" customWidth="1"/>
    <col min="2" max="2" width="57.7238095238095" customWidth="1"/>
    <col min="3" max="3" width="12.8190476190476" customWidth="1"/>
  </cols>
  <sheetData>
    <row r="1" spans="1:1">
      <c r="A1" s="238" t="s">
        <v>49</v>
      </c>
    </row>
    <row r="3" ht="21.65" customHeight="1" spans="1:3">
      <c r="A3" s="239" t="s">
        <v>50</v>
      </c>
      <c r="B3" s="239" t="s">
        <v>51</v>
      </c>
      <c r="C3" s="239" t="s">
        <v>52</v>
      </c>
    </row>
    <row r="4" s="33" customFormat="1" spans="1:3">
      <c r="A4" s="85"/>
      <c r="B4" s="240" t="s">
        <v>53</v>
      </c>
      <c r="C4" s="241" t="s">
        <v>54</v>
      </c>
    </row>
    <row r="5" s="33" customFormat="1" spans="1:3">
      <c r="A5" s="85">
        <v>1</v>
      </c>
      <c r="B5" s="240" t="s">
        <v>55</v>
      </c>
      <c r="C5" s="242">
        <v>1</v>
      </c>
    </row>
    <row r="6" s="33" customFormat="1" spans="1:3">
      <c r="A6" s="85">
        <v>2</v>
      </c>
      <c r="B6" s="240" t="s">
        <v>56</v>
      </c>
      <c r="C6" s="243" t="s">
        <v>57</v>
      </c>
    </row>
    <row r="7" s="33" customFormat="1" spans="1:3">
      <c r="A7" s="85">
        <v>3</v>
      </c>
      <c r="B7" s="240" t="s">
        <v>58</v>
      </c>
      <c r="C7" s="243" t="s">
        <v>59</v>
      </c>
    </row>
    <row r="8" s="33" customFormat="1" ht="30" spans="1:3">
      <c r="A8" s="85">
        <v>4</v>
      </c>
      <c r="B8" s="240" t="s">
        <v>60</v>
      </c>
      <c r="C8" s="243" t="s">
        <v>61</v>
      </c>
    </row>
    <row r="9" s="33" customFormat="1" ht="30" spans="1:3">
      <c r="A9" s="85">
        <v>5</v>
      </c>
      <c r="B9" s="240" t="s">
        <v>62</v>
      </c>
      <c r="C9" s="243" t="s">
        <v>63</v>
      </c>
    </row>
    <row r="10" s="33" customFormat="1" ht="30" spans="1:3">
      <c r="A10" s="85">
        <v>6</v>
      </c>
      <c r="B10" s="240" t="s">
        <v>64</v>
      </c>
      <c r="C10" s="243" t="s">
        <v>65</v>
      </c>
    </row>
    <row r="11" s="33" customFormat="1" spans="1:3">
      <c r="A11" s="85">
        <v>7</v>
      </c>
      <c r="B11" s="244" t="s">
        <v>66</v>
      </c>
      <c r="C11" s="243" t="s">
        <v>67</v>
      </c>
    </row>
    <row r="12" s="33" customFormat="1" spans="1:3">
      <c r="A12" s="85">
        <v>8</v>
      </c>
      <c r="B12" s="244" t="s">
        <v>68</v>
      </c>
      <c r="C12" s="242" t="s">
        <v>69</v>
      </c>
    </row>
    <row r="13" s="33" customFormat="1" spans="1:3">
      <c r="A13" s="85">
        <v>9</v>
      </c>
      <c r="B13" s="244" t="s">
        <v>70</v>
      </c>
      <c r="C13" s="242" t="s">
        <v>71</v>
      </c>
    </row>
    <row r="14" s="33" customFormat="1" spans="1:3">
      <c r="A14" s="85">
        <v>10</v>
      </c>
      <c r="B14" s="244" t="s">
        <v>72</v>
      </c>
      <c r="C14" s="245" t="s">
        <v>73</v>
      </c>
    </row>
    <row r="15" s="33" customFormat="1" spans="1:3">
      <c r="A15" s="85">
        <v>11</v>
      </c>
      <c r="B15" s="244" t="s">
        <v>74</v>
      </c>
      <c r="C15" s="245" t="s">
        <v>75</v>
      </c>
    </row>
    <row r="16" s="33" customFormat="1" ht="30" spans="1:3">
      <c r="A16" s="85">
        <v>12</v>
      </c>
      <c r="B16" s="244" t="s">
        <v>76</v>
      </c>
      <c r="C16" s="245" t="s">
        <v>77</v>
      </c>
    </row>
    <row r="17" s="33" customFormat="1" ht="30" spans="1:3">
      <c r="A17" s="85">
        <v>13</v>
      </c>
      <c r="B17" s="244" t="s">
        <v>78</v>
      </c>
      <c r="C17" s="245" t="s">
        <v>79</v>
      </c>
    </row>
    <row r="18" s="33" customFormat="1" ht="30" spans="1:3">
      <c r="A18" s="85">
        <v>14</v>
      </c>
      <c r="B18" s="244" t="s">
        <v>80</v>
      </c>
      <c r="C18" s="242" t="s">
        <v>81</v>
      </c>
    </row>
    <row r="19" s="33" customFormat="1" ht="30" spans="1:3">
      <c r="A19" s="85">
        <v>15</v>
      </c>
      <c r="B19" s="244" t="s">
        <v>82</v>
      </c>
      <c r="C19" s="242" t="s">
        <v>83</v>
      </c>
    </row>
    <row r="20" s="33" customFormat="1" ht="30" spans="1:3">
      <c r="A20" s="85">
        <v>16</v>
      </c>
      <c r="B20" s="244" t="s">
        <v>84</v>
      </c>
      <c r="C20" s="242" t="s">
        <v>85</v>
      </c>
    </row>
    <row r="21" s="33" customFormat="1" spans="1:3">
      <c r="A21" s="85">
        <v>17</v>
      </c>
      <c r="B21" s="244" t="s">
        <v>86</v>
      </c>
      <c r="C21" s="242" t="s">
        <v>87</v>
      </c>
    </row>
    <row r="22" s="33" customFormat="1" ht="30" spans="1:3">
      <c r="A22" s="85">
        <v>18</v>
      </c>
      <c r="B22" s="244" t="s">
        <v>88</v>
      </c>
      <c r="C22" s="242" t="s">
        <v>89</v>
      </c>
    </row>
    <row r="23" s="33" customFormat="1" spans="1:3">
      <c r="A23" s="85">
        <v>19</v>
      </c>
      <c r="B23" s="244" t="s">
        <v>90</v>
      </c>
      <c r="C23" s="242">
        <v>4</v>
      </c>
    </row>
    <row r="24" s="33" customFormat="1" ht="30" spans="1:3">
      <c r="A24" s="85">
        <v>20</v>
      </c>
      <c r="B24" s="244" t="s">
        <v>91</v>
      </c>
      <c r="C24" s="242" t="s">
        <v>92</v>
      </c>
    </row>
    <row r="25" s="33" customFormat="1" ht="30" spans="1:3">
      <c r="A25" s="85">
        <v>21</v>
      </c>
      <c r="B25" s="244" t="s">
        <v>93</v>
      </c>
      <c r="C25" s="242" t="s">
        <v>94</v>
      </c>
    </row>
    <row r="26" s="33" customFormat="1" spans="1:3">
      <c r="A26" s="85">
        <v>22</v>
      </c>
      <c r="B26" s="244" t="s">
        <v>95</v>
      </c>
      <c r="C26" s="242" t="s">
        <v>96</v>
      </c>
    </row>
    <row r="27" s="33" customFormat="1" spans="1:3">
      <c r="A27" s="85">
        <v>23</v>
      </c>
      <c r="B27" s="244" t="s">
        <v>97</v>
      </c>
      <c r="C27" s="242" t="s">
        <v>98</v>
      </c>
    </row>
    <row r="28" s="33" customFormat="1" ht="30" spans="1:3">
      <c r="A28" s="85">
        <v>24</v>
      </c>
      <c r="B28" s="244" t="s">
        <v>99</v>
      </c>
      <c r="C28" s="242" t="s">
        <v>100</v>
      </c>
    </row>
    <row r="29" s="33" customFormat="1" spans="1:3">
      <c r="A29" s="85">
        <v>25</v>
      </c>
      <c r="B29" s="244" t="s">
        <v>101</v>
      </c>
      <c r="C29" s="242">
        <v>7</v>
      </c>
    </row>
    <row r="30" s="33" customFormat="1" spans="1:3">
      <c r="A30" s="85">
        <v>26</v>
      </c>
      <c r="B30" s="244" t="s">
        <v>102</v>
      </c>
      <c r="C30" s="245" t="s">
        <v>103</v>
      </c>
    </row>
    <row r="31" s="33" customFormat="1" spans="1:3">
      <c r="A31" s="85">
        <v>27</v>
      </c>
      <c r="B31" s="244" t="s">
        <v>104</v>
      </c>
      <c r="C31" s="242" t="s">
        <v>105</v>
      </c>
    </row>
    <row r="32" s="33" customFormat="1" spans="1:3">
      <c r="A32" s="85">
        <v>28</v>
      </c>
      <c r="B32" s="244" t="s">
        <v>106</v>
      </c>
      <c r="C32" s="242" t="s">
        <v>107</v>
      </c>
    </row>
    <row r="33" s="33" customFormat="1" spans="1:3">
      <c r="A33" s="85">
        <v>29</v>
      </c>
      <c r="B33" s="244" t="s">
        <v>108</v>
      </c>
      <c r="C33" s="245" t="s">
        <v>109</v>
      </c>
    </row>
    <row r="34" s="33" customFormat="1" spans="1:3">
      <c r="A34" s="85">
        <v>30</v>
      </c>
      <c r="B34" s="244" t="s">
        <v>110</v>
      </c>
      <c r="C34" s="242" t="s">
        <v>111</v>
      </c>
    </row>
    <row r="35" s="33" customFormat="1" spans="1:3">
      <c r="A35" s="85">
        <v>31</v>
      </c>
      <c r="B35" s="244" t="s">
        <v>112</v>
      </c>
      <c r="C35" s="242" t="s">
        <v>113</v>
      </c>
    </row>
    <row r="36" s="33" customFormat="1" spans="1:3">
      <c r="A36" s="85">
        <v>32</v>
      </c>
      <c r="B36" s="244" t="s">
        <v>114</v>
      </c>
      <c r="C36" s="276" t="s">
        <v>115</v>
      </c>
    </row>
    <row r="37" s="33" customFormat="1" spans="1:3">
      <c r="A37" s="85">
        <v>33</v>
      </c>
      <c r="B37" s="244" t="s">
        <v>116</v>
      </c>
      <c r="C37" s="277" t="s">
        <v>117</v>
      </c>
    </row>
    <row r="38" s="33" customFormat="1" spans="1:3">
      <c r="A38" s="85">
        <v>34</v>
      </c>
      <c r="B38" s="244" t="s">
        <v>118</v>
      </c>
      <c r="C38" s="276" t="s">
        <v>119</v>
      </c>
    </row>
    <row r="39" s="33" customFormat="1" ht="30" spans="1:3">
      <c r="A39" s="85">
        <v>35</v>
      </c>
      <c r="B39" s="244" t="s">
        <v>120</v>
      </c>
      <c r="C39" s="242" t="s">
        <v>121</v>
      </c>
    </row>
    <row r="40" s="33" customFormat="1" spans="1:3">
      <c r="A40" s="85">
        <v>36</v>
      </c>
      <c r="B40" s="244" t="s">
        <v>122</v>
      </c>
      <c r="C40" s="242" t="s">
        <v>123</v>
      </c>
    </row>
    <row r="41" s="33" customFormat="1" ht="30" spans="1:3">
      <c r="A41" s="85">
        <v>37</v>
      </c>
      <c r="B41" s="244" t="s">
        <v>124</v>
      </c>
      <c r="C41" s="242" t="s">
        <v>125</v>
      </c>
    </row>
    <row r="42" s="33" customFormat="1" ht="30" spans="1:3">
      <c r="A42" s="85">
        <v>38</v>
      </c>
      <c r="B42" s="244" t="s">
        <v>126</v>
      </c>
      <c r="C42" s="242" t="s">
        <v>127</v>
      </c>
    </row>
    <row r="43" s="33" customFormat="1" ht="30" spans="1:3">
      <c r="A43" s="85">
        <v>39</v>
      </c>
      <c r="B43" s="244" t="s">
        <v>128</v>
      </c>
      <c r="C43" s="242" t="s">
        <v>129</v>
      </c>
    </row>
    <row r="44" s="33" customFormat="1" ht="30" spans="1:3">
      <c r="A44" s="85">
        <v>40</v>
      </c>
      <c r="B44" s="244" t="s">
        <v>130</v>
      </c>
      <c r="C44" s="242" t="s">
        <v>131</v>
      </c>
    </row>
    <row r="45" s="33" customFormat="1" ht="30" spans="1:3">
      <c r="A45" s="85">
        <v>41</v>
      </c>
      <c r="B45" s="244" t="s">
        <v>132</v>
      </c>
      <c r="C45" s="242" t="s">
        <v>133</v>
      </c>
    </row>
  </sheetData>
  <hyperlinks>
    <hyperlink ref="C5" location="'1'!A1" display="1"/>
    <hyperlink ref="C6" location="'2a'!A1" display="2a"/>
    <hyperlink ref="C7" location="'2b'!A1" display="2b"/>
    <hyperlink ref="C8" location="'3a1'!A1" display="3a1"/>
    <hyperlink ref="C9" location="'3a2'!A1" display="3a2"/>
    <hyperlink ref="C10" location="'3a3'!A1" display="3a3"/>
    <hyperlink ref="C11" location="'3a4'!A1" display="3a4"/>
    <hyperlink ref="C14" location="'3b2'!A1" display="3b2"/>
    <hyperlink ref="C15" location="'3b3'!A1" display="3b3"/>
    <hyperlink ref="C21" location="'3b6'!A1" display="3b6"/>
    <hyperlink ref="C23" location="'4'!A1" display="4"/>
    <hyperlink ref="C30" location="'8a'!A1" display="8a"/>
    <hyperlink ref="C31" location="'8b1'!A1" display="8b1"/>
    <hyperlink ref="C32" location="'8b2'!A1" display="8b2"/>
    <hyperlink ref="C33" location="'8c'!A1" display="8c"/>
    <hyperlink ref="C34" location="'8d1'!A1" display="8d1"/>
    <hyperlink ref="C40" location="'8f2'!A1" display="8f2"/>
    <hyperlink ref="C41" location="'8f3'!A1" display="8f3"/>
    <hyperlink ref="C45" location="'8f4-4'!A1" display="8f4-4"/>
    <hyperlink ref="C43" location="'8f4-2'!A1" display="8f4-2"/>
    <hyperlink ref="C44" location="'8f4-3'!A1" display="8f4-3"/>
    <hyperlink ref="C42" location="'8f4-1'!A1" display="8f4-1"/>
    <hyperlink ref="C12" location="'3a5'!A1" display="3a5"/>
    <hyperlink ref="C13" location="'3b1'!A1" display="3b1"/>
    <hyperlink ref="C16" location="'3b4'!A1" display="3b4"/>
    <hyperlink ref="C20" location="'3b5-4'!A1" display="3b5-4"/>
    <hyperlink ref="C18" location="'3b5-2'!A1" display="3b5-2"/>
    <hyperlink ref="C19" location="'3b5-3'!A1" display="3b5-3"/>
    <hyperlink ref="C17" location="'3b5-1'!A1" display="3b5-1"/>
    <hyperlink ref="C24" location="'5a'!A1" display="5a"/>
    <hyperlink ref="C25" location="'5b'!A1" display="5b"/>
    <hyperlink ref="C26" location="'5c'!A1" display="5c"/>
    <hyperlink ref="C27" location="'6a'!A1" display="6a"/>
    <hyperlink ref="C29" location="'7'!A1" display="7"/>
    <hyperlink ref="C28" location="'6b'!A1" display="6b"/>
    <hyperlink ref="C35" location="'8d2'!A1" display="8d2"/>
    <hyperlink ref="C39" location="'8f1'!A1" display="8f1"/>
    <hyperlink ref="C4" location="PS!A1" display="PS"/>
    <hyperlink ref="C22" location="'3b7'!A1" display="3b7"/>
    <hyperlink ref="C37" location="'Ref 8e2'!A1" display="Ref 8e2"/>
    <hyperlink ref="C38" location="'8e_2'!A1" display="8e_2"/>
    <hyperlink ref="C36" location="'8e_1'!A1" display="8e_1"/>
  </hyperlinks>
  <pageMargins left="0.7" right="0.7" top="0.75" bottom="0.75" header="0.3" footer="0.3"/>
  <pageSetup paperSize="1" orientation="portrait" horizontalDpi="3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M709"/>
  <sheetViews>
    <sheetView zoomScale="70" zoomScaleNormal="70" workbookViewId="0">
      <pane ySplit="1" topLeftCell="A2" activePane="bottomLeft" state="frozen"/>
      <selection/>
      <selection pane="bottomLeft" activeCell="L15" sqref="L15"/>
    </sheetView>
  </sheetViews>
  <sheetFormatPr defaultColWidth="8.81904761904762" defaultRowHeight="15"/>
  <cols>
    <col min="1" max="1" width="5.54285714285714" style="16" customWidth="1"/>
    <col min="2" max="2" width="22.8571428571429" style="16" customWidth="1"/>
    <col min="3" max="3" width="62.3809523809524" style="16" customWidth="1"/>
    <col min="4" max="4" width="16.5428571428571" style="16" customWidth="1"/>
    <col min="5" max="5" width="14.5428571428571" style="16" customWidth="1"/>
    <col min="6" max="13" width="8.81904761904762" style="146"/>
    <col min="14" max="16384" width="8.81904761904762" style="16"/>
  </cols>
  <sheetData>
    <row r="1" spans="1:12">
      <c r="A1" s="17" t="s">
        <v>86</v>
      </c>
      <c r="E1" s="3" t="s">
        <v>135</v>
      </c>
      <c r="F1" s="31"/>
      <c r="G1" s="31"/>
      <c r="H1" s="31"/>
      <c r="I1" s="152"/>
      <c r="J1" s="31"/>
      <c r="K1" s="31"/>
      <c r="L1" s="31"/>
    </row>
    <row r="2" spans="1:1">
      <c r="A2" s="17"/>
    </row>
    <row r="3" spans="1:1">
      <c r="A3" s="18" t="s">
        <v>640</v>
      </c>
    </row>
    <row r="4" s="145" customFormat="1" spans="1:13">
      <c r="A4" s="5" t="s">
        <v>203</v>
      </c>
      <c r="B4" s="5" t="s">
        <v>285</v>
      </c>
      <c r="C4" s="5" t="s">
        <v>641</v>
      </c>
      <c r="D4" s="5" t="s">
        <v>533</v>
      </c>
      <c r="F4" s="147"/>
      <c r="G4" s="147"/>
      <c r="H4" s="147"/>
      <c r="I4" s="147"/>
      <c r="J4" s="147"/>
      <c r="K4" s="147"/>
      <c r="L4" s="147"/>
      <c r="M4" s="147"/>
    </row>
    <row r="5" s="145" customFormat="1" spans="1:13">
      <c r="A5" s="19">
        <v>1</v>
      </c>
      <c r="B5" s="19">
        <v>2</v>
      </c>
      <c r="C5" s="19">
        <v>3</v>
      </c>
      <c r="D5" s="19">
        <v>4</v>
      </c>
      <c r="F5" s="147"/>
      <c r="G5" s="147"/>
      <c r="H5" s="147"/>
      <c r="I5" s="147"/>
      <c r="J5" s="147"/>
      <c r="K5" s="147"/>
      <c r="L5" s="147"/>
      <c r="M5" s="147"/>
    </row>
    <row r="6" s="145" customFormat="1" ht="25.5" spans="1:13">
      <c r="A6" s="148">
        <v>1</v>
      </c>
      <c r="B6" s="149" t="s">
        <v>295</v>
      </c>
      <c r="C6" s="150" t="s">
        <v>642</v>
      </c>
      <c r="D6" s="148">
        <v>2</v>
      </c>
      <c r="F6" s="147"/>
      <c r="G6" s="147"/>
      <c r="H6" s="147"/>
      <c r="I6" s="147"/>
      <c r="J6" s="147"/>
      <c r="K6" s="147"/>
      <c r="L6" s="147"/>
      <c r="M6" s="147"/>
    </row>
    <row r="7" s="145" customFormat="1" ht="38.25" spans="1:13">
      <c r="A7" s="148"/>
      <c r="B7" s="149"/>
      <c r="C7" s="150" t="s">
        <v>643</v>
      </c>
      <c r="D7" s="148">
        <v>10</v>
      </c>
      <c r="F7" s="147"/>
      <c r="G7" s="147"/>
      <c r="H7" s="147"/>
      <c r="I7" s="147"/>
      <c r="J7" s="147"/>
      <c r="K7" s="147"/>
      <c r="L7" s="147"/>
      <c r="M7" s="147"/>
    </row>
    <row r="8" s="145" customFormat="1" ht="25.5" spans="1:13">
      <c r="A8" s="148"/>
      <c r="B8" s="149"/>
      <c r="C8" s="150" t="s">
        <v>644</v>
      </c>
      <c r="D8" s="148">
        <v>16</v>
      </c>
      <c r="F8" s="147"/>
      <c r="G8" s="147"/>
      <c r="H8" s="147"/>
      <c r="I8" s="147"/>
      <c r="J8" s="147"/>
      <c r="K8" s="147"/>
      <c r="L8" s="153"/>
      <c r="M8" s="147"/>
    </row>
    <row r="9" s="145" customFormat="1" ht="25.5" spans="1:13">
      <c r="A9" s="148"/>
      <c r="B9" s="149"/>
      <c r="C9" s="150" t="s">
        <v>645</v>
      </c>
      <c r="D9" s="148">
        <v>12</v>
      </c>
      <c r="F9" s="147"/>
      <c r="G9" s="147"/>
      <c r="H9" s="147"/>
      <c r="I9" s="147"/>
      <c r="J9" s="147"/>
      <c r="K9" s="147"/>
      <c r="L9" s="153"/>
      <c r="M9" s="147"/>
    </row>
    <row r="10" s="145" customFormat="1" ht="38.25" spans="1:13">
      <c r="A10" s="148"/>
      <c r="B10" s="149"/>
      <c r="C10" s="150" t="s">
        <v>646</v>
      </c>
      <c r="D10" s="148">
        <v>8</v>
      </c>
      <c r="F10" s="147"/>
      <c r="G10" s="147"/>
      <c r="H10" s="147"/>
      <c r="I10" s="147"/>
      <c r="J10" s="147"/>
      <c r="K10" s="147"/>
      <c r="L10" s="147"/>
      <c r="M10" s="147"/>
    </row>
    <row r="11" s="145" customFormat="1" ht="38.25" spans="1:13">
      <c r="A11" s="148"/>
      <c r="B11" s="149"/>
      <c r="C11" s="150" t="s">
        <v>647</v>
      </c>
      <c r="D11" s="148">
        <v>2</v>
      </c>
      <c r="F11" s="147"/>
      <c r="G11" s="147"/>
      <c r="H11" s="147"/>
      <c r="I11" s="147"/>
      <c r="J11" s="147"/>
      <c r="K11" s="147"/>
      <c r="L11" s="153"/>
      <c r="M11" s="147"/>
    </row>
    <row r="12" s="145" customFormat="1" ht="38.25" spans="1:13">
      <c r="A12" s="148"/>
      <c r="B12" s="149"/>
      <c r="C12" s="150" t="s">
        <v>648</v>
      </c>
      <c r="D12" s="148">
        <v>5</v>
      </c>
      <c r="F12" s="147"/>
      <c r="G12" s="147"/>
      <c r="H12" s="147"/>
      <c r="I12" s="147"/>
      <c r="J12" s="147"/>
      <c r="K12" s="147"/>
      <c r="L12" s="153"/>
      <c r="M12" s="147"/>
    </row>
    <row r="13" s="145" customFormat="1" ht="51" spans="1:13">
      <c r="A13" s="148"/>
      <c r="B13" s="149"/>
      <c r="C13" s="150" t="s">
        <v>649</v>
      </c>
      <c r="D13" s="148">
        <v>4</v>
      </c>
      <c r="F13" s="147"/>
      <c r="G13" s="147"/>
      <c r="H13" s="147"/>
      <c r="I13" s="147"/>
      <c r="J13" s="147"/>
      <c r="K13" s="147"/>
      <c r="L13" s="153"/>
      <c r="M13" s="147"/>
    </row>
    <row r="14" s="145" customFormat="1" ht="25.5" spans="1:13">
      <c r="A14" s="148"/>
      <c r="B14" s="149"/>
      <c r="C14" s="150" t="s">
        <v>650</v>
      </c>
      <c r="D14" s="148">
        <v>3</v>
      </c>
      <c r="F14" s="147"/>
      <c r="G14" s="147"/>
      <c r="H14" s="147"/>
      <c r="I14" s="147"/>
      <c r="J14" s="147"/>
      <c r="K14" s="147"/>
      <c r="L14" s="147"/>
      <c r="M14" s="147"/>
    </row>
    <row r="15" s="145" customFormat="1" ht="51" spans="1:13">
      <c r="A15" s="148"/>
      <c r="B15" s="149"/>
      <c r="C15" s="150" t="s">
        <v>651</v>
      </c>
      <c r="D15" s="148">
        <v>3</v>
      </c>
      <c r="F15" s="147"/>
      <c r="G15" s="147"/>
      <c r="H15" s="147"/>
      <c r="I15" s="147"/>
      <c r="J15" s="147"/>
      <c r="K15" s="147"/>
      <c r="L15" s="147"/>
      <c r="M15" s="147"/>
    </row>
    <row r="16" s="145" customFormat="1" ht="38.25" spans="1:13">
      <c r="A16" s="148"/>
      <c r="B16" s="149"/>
      <c r="C16" s="150" t="s">
        <v>652</v>
      </c>
      <c r="D16" s="148">
        <v>3</v>
      </c>
      <c r="F16" s="147"/>
      <c r="G16" s="147"/>
      <c r="H16" s="147"/>
      <c r="I16" s="147"/>
      <c r="J16" s="147"/>
      <c r="K16" s="147"/>
      <c r="L16" s="147"/>
      <c r="M16" s="147"/>
    </row>
    <row r="17" s="145" customFormat="1" ht="25.5" spans="1:13">
      <c r="A17" s="148"/>
      <c r="B17" s="149"/>
      <c r="C17" s="150" t="s">
        <v>653</v>
      </c>
      <c r="D17" s="148">
        <v>3</v>
      </c>
      <c r="F17" s="147"/>
      <c r="G17" s="147"/>
      <c r="H17" s="147"/>
      <c r="I17" s="147"/>
      <c r="J17" s="147"/>
      <c r="K17" s="147"/>
      <c r="L17" s="147"/>
      <c r="M17" s="147"/>
    </row>
    <row r="18" s="145" customFormat="1" ht="25.5" spans="1:13">
      <c r="A18" s="148"/>
      <c r="B18" s="149"/>
      <c r="C18" s="150" t="s">
        <v>654</v>
      </c>
      <c r="D18" s="148">
        <v>1</v>
      </c>
      <c r="F18" s="147"/>
      <c r="G18" s="147"/>
      <c r="H18" s="147"/>
      <c r="I18" s="147"/>
      <c r="J18" s="147"/>
      <c r="K18" s="147"/>
      <c r="L18" s="147"/>
      <c r="M18" s="147"/>
    </row>
    <row r="19" s="145" customFormat="1" ht="25.5" spans="1:13">
      <c r="A19" s="148"/>
      <c r="B19" s="149"/>
      <c r="C19" s="150" t="s">
        <v>655</v>
      </c>
      <c r="D19" s="148">
        <v>2</v>
      </c>
      <c r="F19" s="147"/>
      <c r="G19" s="147"/>
      <c r="H19" s="147"/>
      <c r="I19" s="147"/>
      <c r="J19" s="147"/>
      <c r="K19" s="147"/>
      <c r="L19" s="147"/>
      <c r="M19" s="147"/>
    </row>
    <row r="20" s="145" customFormat="1" ht="25.5" spans="1:13">
      <c r="A20" s="148"/>
      <c r="B20" s="149"/>
      <c r="C20" s="150" t="s">
        <v>656</v>
      </c>
      <c r="D20" s="148">
        <v>2</v>
      </c>
      <c r="F20" s="147"/>
      <c r="G20" s="147"/>
      <c r="H20" s="147"/>
      <c r="I20" s="147"/>
      <c r="J20" s="147"/>
      <c r="K20" s="147"/>
      <c r="L20" s="147"/>
      <c r="M20" s="147"/>
    </row>
    <row r="21" s="145" customFormat="1" ht="38.25" spans="1:13">
      <c r="A21" s="148"/>
      <c r="B21" s="149"/>
      <c r="C21" s="150" t="s">
        <v>657</v>
      </c>
      <c r="D21" s="148">
        <v>1</v>
      </c>
      <c r="F21" s="147"/>
      <c r="G21" s="147"/>
      <c r="H21" s="147"/>
      <c r="I21" s="147"/>
      <c r="J21" s="147"/>
      <c r="K21" s="147"/>
      <c r="L21" s="147"/>
      <c r="M21" s="147"/>
    </row>
    <row r="22" s="145" customFormat="1" ht="25.5" spans="1:13">
      <c r="A22" s="148"/>
      <c r="B22" s="149"/>
      <c r="C22" s="150" t="s">
        <v>658</v>
      </c>
      <c r="D22" s="148">
        <v>1</v>
      </c>
      <c r="F22" s="147"/>
      <c r="G22" s="147"/>
      <c r="H22" s="147"/>
      <c r="I22" s="147"/>
      <c r="J22" s="147"/>
      <c r="K22" s="147"/>
      <c r="L22" s="147"/>
      <c r="M22" s="147"/>
    </row>
    <row r="23" s="145" customFormat="1" ht="38.25" spans="1:13">
      <c r="A23" s="148"/>
      <c r="B23" s="149"/>
      <c r="C23" s="150" t="s">
        <v>659</v>
      </c>
      <c r="D23" s="148">
        <v>1</v>
      </c>
      <c r="F23" s="147"/>
      <c r="G23" s="147"/>
      <c r="H23" s="147"/>
      <c r="I23" s="147"/>
      <c r="J23" s="147"/>
      <c r="K23" s="147"/>
      <c r="L23" s="147"/>
      <c r="M23" s="147"/>
    </row>
    <row r="24" s="145" customFormat="1" ht="25.5" spans="1:13">
      <c r="A24" s="148"/>
      <c r="B24" s="149"/>
      <c r="C24" s="150" t="s">
        <v>660</v>
      </c>
      <c r="D24" s="148">
        <v>1</v>
      </c>
      <c r="F24" s="147"/>
      <c r="G24" s="147"/>
      <c r="H24" s="147"/>
      <c r="I24" s="147"/>
      <c r="J24" s="147"/>
      <c r="K24" s="147"/>
      <c r="L24" s="147"/>
      <c r="M24" s="147"/>
    </row>
    <row r="25" s="145" customFormat="1" ht="25.5" spans="1:13">
      <c r="A25" s="148">
        <v>2</v>
      </c>
      <c r="B25" s="149" t="s">
        <v>661</v>
      </c>
      <c r="C25" s="150" t="s">
        <v>645</v>
      </c>
      <c r="D25" s="148">
        <v>12</v>
      </c>
      <c r="F25" s="147"/>
      <c r="G25" s="147"/>
      <c r="H25" s="147"/>
      <c r="I25" s="147"/>
      <c r="J25" s="147"/>
      <c r="K25" s="147"/>
      <c r="L25" s="147"/>
      <c r="M25" s="147"/>
    </row>
    <row r="26" s="145" customFormat="1" ht="38.25" spans="1:13">
      <c r="A26" s="148"/>
      <c r="B26" s="149"/>
      <c r="C26" s="150" t="s">
        <v>662</v>
      </c>
      <c r="D26" s="148">
        <v>5</v>
      </c>
      <c r="F26" s="147"/>
      <c r="G26" s="147"/>
      <c r="H26" s="147"/>
      <c r="I26" s="147"/>
      <c r="J26" s="147"/>
      <c r="K26" s="147"/>
      <c r="L26" s="147"/>
      <c r="M26" s="147"/>
    </row>
    <row r="27" s="145" customFormat="1" ht="25.5" spans="1:13">
      <c r="A27" s="148"/>
      <c r="B27" s="149"/>
      <c r="C27" s="150" t="s">
        <v>663</v>
      </c>
      <c r="D27" s="148">
        <v>4</v>
      </c>
      <c r="F27" s="147"/>
      <c r="G27" s="147"/>
      <c r="H27" s="147"/>
      <c r="I27" s="147"/>
      <c r="J27" s="147"/>
      <c r="K27" s="147"/>
      <c r="L27" s="147"/>
      <c r="M27" s="147"/>
    </row>
    <row r="28" s="145" customFormat="1" ht="38.25" spans="1:13">
      <c r="A28" s="148"/>
      <c r="B28" s="149"/>
      <c r="C28" s="150" t="s">
        <v>664</v>
      </c>
      <c r="D28" s="148">
        <v>4</v>
      </c>
      <c r="F28" s="147"/>
      <c r="G28" s="147"/>
      <c r="H28" s="147"/>
      <c r="I28" s="147"/>
      <c r="J28" s="147"/>
      <c r="K28" s="147"/>
      <c r="L28" s="147"/>
      <c r="M28" s="147"/>
    </row>
    <row r="29" s="145" customFormat="1" ht="51" spans="1:13">
      <c r="A29" s="148"/>
      <c r="B29" s="149"/>
      <c r="C29" s="150" t="s">
        <v>665</v>
      </c>
      <c r="D29" s="148">
        <v>4</v>
      </c>
      <c r="F29" s="147"/>
      <c r="G29" s="147"/>
      <c r="H29" s="147"/>
      <c r="I29" s="147"/>
      <c r="J29" s="147"/>
      <c r="K29" s="147"/>
      <c r="L29" s="147"/>
      <c r="M29" s="147"/>
    </row>
    <row r="30" s="145" customFormat="1" ht="25.5" spans="1:13">
      <c r="A30" s="148"/>
      <c r="B30" s="149"/>
      <c r="C30" s="150" t="s">
        <v>666</v>
      </c>
      <c r="D30" s="148">
        <v>2</v>
      </c>
      <c r="F30" s="147"/>
      <c r="G30" s="147"/>
      <c r="H30" s="147"/>
      <c r="I30" s="147"/>
      <c r="J30" s="147"/>
      <c r="K30" s="147"/>
      <c r="L30" s="147"/>
      <c r="M30" s="147"/>
    </row>
    <row r="31" s="145" customFormat="1" ht="38.25" spans="1:13">
      <c r="A31" s="148"/>
      <c r="B31" s="149"/>
      <c r="C31" s="150" t="s">
        <v>667</v>
      </c>
      <c r="D31" s="148">
        <v>3</v>
      </c>
      <c r="F31" s="147"/>
      <c r="G31" s="147"/>
      <c r="H31" s="147"/>
      <c r="I31" s="147"/>
      <c r="J31" s="147"/>
      <c r="K31" s="147"/>
      <c r="L31" s="147"/>
      <c r="M31" s="147"/>
    </row>
    <row r="32" s="145" customFormat="1" ht="38.25" spans="1:13">
      <c r="A32" s="148"/>
      <c r="B32" s="149"/>
      <c r="C32" s="150" t="s">
        <v>668</v>
      </c>
      <c r="D32" s="148">
        <v>1</v>
      </c>
      <c r="F32" s="147"/>
      <c r="G32" s="147"/>
      <c r="H32" s="147"/>
      <c r="I32" s="147"/>
      <c r="J32" s="147"/>
      <c r="K32" s="147"/>
      <c r="L32" s="147"/>
      <c r="M32" s="147"/>
    </row>
    <row r="33" s="145" customFormat="1" ht="51" spans="1:13">
      <c r="A33" s="148"/>
      <c r="B33" s="149"/>
      <c r="C33" s="150" t="s">
        <v>669</v>
      </c>
      <c r="D33" s="148">
        <v>1</v>
      </c>
      <c r="F33" s="147"/>
      <c r="G33" s="147"/>
      <c r="H33" s="147"/>
      <c r="I33" s="147"/>
      <c r="J33" s="147"/>
      <c r="K33" s="147"/>
      <c r="L33" s="147"/>
      <c r="M33" s="147"/>
    </row>
    <row r="34" s="145" customFormat="1" ht="38.25" spans="1:13">
      <c r="A34" s="148"/>
      <c r="B34" s="149"/>
      <c r="C34" s="150" t="s">
        <v>670</v>
      </c>
      <c r="D34" s="148">
        <v>1</v>
      </c>
      <c r="F34" s="147"/>
      <c r="G34" s="147"/>
      <c r="H34" s="147"/>
      <c r="I34" s="147"/>
      <c r="J34" s="147"/>
      <c r="K34" s="147"/>
      <c r="L34" s="147"/>
      <c r="M34" s="147"/>
    </row>
    <row r="35" s="145" customFormat="1" ht="38.25" spans="1:13">
      <c r="A35" s="148"/>
      <c r="B35" s="149"/>
      <c r="C35" s="150" t="s">
        <v>671</v>
      </c>
      <c r="D35" s="148">
        <v>1</v>
      </c>
      <c r="F35" s="147"/>
      <c r="G35" s="147"/>
      <c r="H35" s="147"/>
      <c r="I35" s="147"/>
      <c r="J35" s="147"/>
      <c r="K35" s="147"/>
      <c r="L35" s="147"/>
      <c r="M35" s="147"/>
    </row>
    <row r="36" s="145" customFormat="1" ht="38.25" spans="1:13">
      <c r="A36" s="148"/>
      <c r="B36" s="149"/>
      <c r="C36" s="150" t="s">
        <v>672</v>
      </c>
      <c r="D36" s="148">
        <v>1</v>
      </c>
      <c r="F36" s="147"/>
      <c r="G36" s="147"/>
      <c r="H36" s="147"/>
      <c r="I36" s="147"/>
      <c r="J36" s="147"/>
      <c r="K36" s="147"/>
      <c r="L36" s="147"/>
      <c r="M36" s="147"/>
    </row>
    <row r="37" s="145" customFormat="1" ht="25.5" spans="1:13">
      <c r="A37" s="148"/>
      <c r="B37" s="149"/>
      <c r="C37" s="150" t="s">
        <v>673</v>
      </c>
      <c r="D37" s="148">
        <v>1</v>
      </c>
      <c r="F37" s="147"/>
      <c r="G37" s="147"/>
      <c r="H37" s="147"/>
      <c r="I37" s="147"/>
      <c r="J37" s="147"/>
      <c r="K37" s="147"/>
      <c r="L37" s="147"/>
      <c r="M37" s="147"/>
    </row>
    <row r="38" s="145" customFormat="1" ht="38.25" spans="1:13">
      <c r="A38" s="148">
        <v>3</v>
      </c>
      <c r="B38" s="149" t="s">
        <v>311</v>
      </c>
      <c r="C38" s="150" t="s">
        <v>674</v>
      </c>
      <c r="D38" s="148">
        <v>9</v>
      </c>
      <c r="F38" s="147"/>
      <c r="G38" s="147"/>
      <c r="H38" s="147"/>
      <c r="I38" s="147"/>
      <c r="J38" s="147"/>
      <c r="K38" s="147"/>
      <c r="L38" s="147"/>
      <c r="M38" s="147"/>
    </row>
    <row r="39" s="145" customFormat="1" ht="38.25" spans="1:13">
      <c r="A39" s="148"/>
      <c r="B39" s="149"/>
      <c r="C39" s="150" t="s">
        <v>675</v>
      </c>
      <c r="D39" s="148">
        <v>27</v>
      </c>
      <c r="F39" s="147"/>
      <c r="G39" s="147"/>
      <c r="H39" s="147"/>
      <c r="I39" s="147"/>
      <c r="J39" s="147"/>
      <c r="K39" s="147"/>
      <c r="L39" s="147"/>
      <c r="M39" s="147"/>
    </row>
    <row r="40" s="145" customFormat="1" ht="38.25" spans="1:13">
      <c r="A40" s="148"/>
      <c r="B40" s="149"/>
      <c r="C40" s="150" t="s">
        <v>676</v>
      </c>
      <c r="D40" s="148">
        <v>12</v>
      </c>
      <c r="F40" s="147"/>
      <c r="G40" s="147"/>
      <c r="H40" s="147"/>
      <c r="I40" s="147"/>
      <c r="J40" s="147"/>
      <c r="K40" s="147"/>
      <c r="L40" s="147"/>
      <c r="M40" s="147"/>
    </row>
    <row r="41" s="145" customFormat="1" ht="38.25" spans="1:13">
      <c r="A41" s="148"/>
      <c r="B41" s="149"/>
      <c r="C41" s="150" t="s">
        <v>677</v>
      </c>
      <c r="D41" s="148">
        <v>6</v>
      </c>
      <c r="F41" s="147"/>
      <c r="G41" s="147"/>
      <c r="H41" s="147"/>
      <c r="I41" s="147"/>
      <c r="J41" s="147"/>
      <c r="K41" s="147"/>
      <c r="L41" s="147"/>
      <c r="M41" s="147"/>
    </row>
    <row r="42" s="145" customFormat="1" ht="38.25" spans="1:13">
      <c r="A42" s="148"/>
      <c r="B42" s="149"/>
      <c r="C42" s="150" t="s">
        <v>678</v>
      </c>
      <c r="D42" s="148">
        <v>15</v>
      </c>
      <c r="F42" s="147"/>
      <c r="G42" s="147"/>
      <c r="H42" s="147"/>
      <c r="I42" s="147"/>
      <c r="J42" s="147"/>
      <c r="K42" s="147"/>
      <c r="L42" s="147"/>
      <c r="M42" s="147"/>
    </row>
    <row r="43" s="145" customFormat="1" ht="51" spans="1:13">
      <c r="A43" s="148"/>
      <c r="B43" s="149"/>
      <c r="C43" s="150" t="s">
        <v>679</v>
      </c>
      <c r="D43" s="148">
        <v>16</v>
      </c>
      <c r="F43" s="147"/>
      <c r="G43" s="147"/>
      <c r="H43" s="147"/>
      <c r="I43" s="147"/>
      <c r="J43" s="147"/>
      <c r="K43" s="147"/>
      <c r="L43" s="147"/>
      <c r="M43" s="147"/>
    </row>
    <row r="44" s="145" customFormat="1" ht="38.25" spans="1:13">
      <c r="A44" s="148"/>
      <c r="B44" s="149"/>
      <c r="C44" s="150" t="s">
        <v>680</v>
      </c>
      <c r="D44" s="148">
        <v>14</v>
      </c>
      <c r="F44" s="147"/>
      <c r="G44" s="147"/>
      <c r="H44" s="147"/>
      <c r="I44" s="147"/>
      <c r="J44" s="147"/>
      <c r="K44" s="147"/>
      <c r="L44" s="147"/>
      <c r="M44" s="147"/>
    </row>
    <row r="45" s="145" customFormat="1" ht="38.25" spans="1:13">
      <c r="A45" s="148"/>
      <c r="B45" s="149"/>
      <c r="C45" s="150" t="s">
        <v>681</v>
      </c>
      <c r="D45" s="148">
        <v>8</v>
      </c>
      <c r="F45" s="147"/>
      <c r="G45" s="147"/>
      <c r="H45" s="147"/>
      <c r="I45" s="147"/>
      <c r="J45" s="147"/>
      <c r="K45" s="147"/>
      <c r="L45" s="147"/>
      <c r="M45" s="147"/>
    </row>
    <row r="46" s="145" customFormat="1" ht="38.25" spans="1:13">
      <c r="A46" s="148"/>
      <c r="B46" s="149"/>
      <c r="C46" s="150" t="s">
        <v>682</v>
      </c>
      <c r="D46" s="148">
        <v>7</v>
      </c>
      <c r="F46" s="147"/>
      <c r="G46" s="147"/>
      <c r="H46" s="147"/>
      <c r="I46" s="147"/>
      <c r="J46" s="147"/>
      <c r="K46" s="147"/>
      <c r="L46" s="147"/>
      <c r="M46" s="147"/>
    </row>
    <row r="47" s="145" customFormat="1" ht="25.5" spans="1:13">
      <c r="A47" s="148"/>
      <c r="B47" s="149"/>
      <c r="C47" s="150" t="s">
        <v>683</v>
      </c>
      <c r="D47" s="148">
        <v>7</v>
      </c>
      <c r="F47" s="147"/>
      <c r="G47" s="147"/>
      <c r="H47" s="147"/>
      <c r="I47" s="147"/>
      <c r="J47" s="147"/>
      <c r="K47" s="147"/>
      <c r="L47" s="147"/>
      <c r="M47" s="147"/>
    </row>
    <row r="48" s="145" customFormat="1" ht="38.25" spans="1:13">
      <c r="A48" s="148"/>
      <c r="B48" s="149"/>
      <c r="C48" s="150" t="s">
        <v>684</v>
      </c>
      <c r="D48" s="148">
        <v>6</v>
      </c>
      <c r="F48" s="147"/>
      <c r="G48" s="147"/>
      <c r="H48" s="147"/>
      <c r="I48" s="147"/>
      <c r="J48" s="147"/>
      <c r="K48" s="147"/>
      <c r="L48" s="147"/>
      <c r="M48" s="147"/>
    </row>
    <row r="49" s="145" customFormat="1" ht="38.25" spans="1:13">
      <c r="A49" s="148"/>
      <c r="B49" s="149"/>
      <c r="C49" s="150" t="s">
        <v>685</v>
      </c>
      <c r="D49" s="148">
        <v>6</v>
      </c>
      <c r="F49" s="147"/>
      <c r="G49" s="147"/>
      <c r="H49" s="147"/>
      <c r="I49" s="147"/>
      <c r="J49" s="147"/>
      <c r="K49" s="147"/>
      <c r="L49" s="147"/>
      <c r="M49" s="147"/>
    </row>
    <row r="50" s="145" customFormat="1" ht="38.25" spans="1:13">
      <c r="A50" s="148"/>
      <c r="B50" s="149"/>
      <c r="C50" s="150" t="s">
        <v>686</v>
      </c>
      <c r="D50" s="148">
        <v>4</v>
      </c>
      <c r="F50" s="147"/>
      <c r="G50" s="147"/>
      <c r="H50" s="147"/>
      <c r="I50" s="147"/>
      <c r="J50" s="147"/>
      <c r="K50" s="147"/>
      <c r="L50" s="147"/>
      <c r="M50" s="147"/>
    </row>
    <row r="51" s="145" customFormat="1" ht="25.5" spans="1:13">
      <c r="A51" s="148"/>
      <c r="B51" s="149"/>
      <c r="C51" s="150" t="s">
        <v>687</v>
      </c>
      <c r="D51" s="148">
        <v>3</v>
      </c>
      <c r="F51" s="147"/>
      <c r="G51" s="147"/>
      <c r="H51" s="147"/>
      <c r="I51" s="147"/>
      <c r="J51" s="147"/>
      <c r="K51" s="147"/>
      <c r="L51" s="147"/>
      <c r="M51" s="147"/>
    </row>
    <row r="52" s="145" customFormat="1" ht="38.25" spans="1:13">
      <c r="A52" s="148"/>
      <c r="B52" s="149"/>
      <c r="C52" s="150" t="s">
        <v>688</v>
      </c>
      <c r="D52" s="148">
        <v>3</v>
      </c>
      <c r="F52" s="147"/>
      <c r="G52" s="147"/>
      <c r="H52" s="147"/>
      <c r="I52" s="147"/>
      <c r="J52" s="147"/>
      <c r="K52" s="147"/>
      <c r="L52" s="147"/>
      <c r="M52" s="147"/>
    </row>
    <row r="53" s="145" customFormat="1" ht="38.25" spans="1:13">
      <c r="A53" s="148"/>
      <c r="B53" s="149"/>
      <c r="C53" s="150" t="s">
        <v>689</v>
      </c>
      <c r="D53" s="148">
        <v>4</v>
      </c>
      <c r="F53" s="147"/>
      <c r="G53" s="147"/>
      <c r="H53" s="147"/>
      <c r="I53" s="147"/>
      <c r="J53" s="147"/>
      <c r="K53" s="147"/>
      <c r="L53" s="147"/>
      <c r="M53" s="147"/>
    </row>
    <row r="54" s="145" customFormat="1" ht="25.5" spans="1:13">
      <c r="A54" s="148"/>
      <c r="B54" s="149"/>
      <c r="C54" s="150" t="s">
        <v>690</v>
      </c>
      <c r="D54" s="148">
        <v>3</v>
      </c>
      <c r="F54" s="147"/>
      <c r="G54" s="147"/>
      <c r="H54" s="147"/>
      <c r="I54" s="147"/>
      <c r="J54" s="147"/>
      <c r="K54" s="147"/>
      <c r="L54" s="147"/>
      <c r="M54" s="147"/>
    </row>
    <row r="55" s="145" customFormat="1" ht="38.25" spans="1:13">
      <c r="A55" s="148"/>
      <c r="B55" s="149"/>
      <c r="C55" s="150" t="s">
        <v>691</v>
      </c>
      <c r="D55" s="148">
        <v>3</v>
      </c>
      <c r="F55" s="147"/>
      <c r="G55" s="147"/>
      <c r="H55" s="147"/>
      <c r="I55" s="147"/>
      <c r="J55" s="147"/>
      <c r="K55" s="147"/>
      <c r="L55" s="147"/>
      <c r="M55" s="147"/>
    </row>
    <row r="56" s="145" customFormat="1" ht="25.5" spans="1:13">
      <c r="A56" s="148"/>
      <c r="B56" s="149"/>
      <c r="C56" s="150" t="s">
        <v>692</v>
      </c>
      <c r="D56" s="148">
        <v>3</v>
      </c>
      <c r="F56" s="147"/>
      <c r="G56" s="147"/>
      <c r="H56" s="147"/>
      <c r="I56" s="147"/>
      <c r="J56" s="147"/>
      <c r="K56" s="147"/>
      <c r="L56" s="147"/>
      <c r="M56" s="147"/>
    </row>
    <row r="57" s="145" customFormat="1" ht="38.25" spans="1:13">
      <c r="A57" s="148"/>
      <c r="B57" s="149"/>
      <c r="C57" s="150" t="s">
        <v>693</v>
      </c>
      <c r="D57" s="148">
        <v>3</v>
      </c>
      <c r="F57" s="147"/>
      <c r="G57" s="147"/>
      <c r="H57" s="147"/>
      <c r="I57" s="147"/>
      <c r="J57" s="147"/>
      <c r="K57" s="147"/>
      <c r="L57" s="147"/>
      <c r="M57" s="147"/>
    </row>
    <row r="58" s="145" customFormat="1" ht="45" spans="1:13">
      <c r="A58" s="148"/>
      <c r="B58" s="149"/>
      <c r="C58" s="151" t="s">
        <v>694</v>
      </c>
      <c r="D58" s="148">
        <v>3</v>
      </c>
      <c r="F58" s="147"/>
      <c r="G58" s="147"/>
      <c r="H58" s="147"/>
      <c r="I58" s="147"/>
      <c r="J58" s="147"/>
      <c r="K58" s="147"/>
      <c r="L58" s="147"/>
      <c r="M58" s="147"/>
    </row>
    <row r="59" s="145" customFormat="1" ht="45" spans="1:13">
      <c r="A59" s="148"/>
      <c r="B59" s="149"/>
      <c r="C59" s="151" t="s">
        <v>695</v>
      </c>
      <c r="D59" s="148">
        <v>3</v>
      </c>
      <c r="F59" s="147"/>
      <c r="G59" s="147"/>
      <c r="H59" s="147"/>
      <c r="I59" s="147"/>
      <c r="J59" s="147"/>
      <c r="K59" s="147"/>
      <c r="L59" s="147"/>
      <c r="M59" s="147"/>
    </row>
    <row r="60" s="145" customFormat="1" ht="45" spans="1:13">
      <c r="A60" s="148"/>
      <c r="B60" s="149"/>
      <c r="C60" s="151" t="s">
        <v>696</v>
      </c>
      <c r="D60" s="148">
        <v>2</v>
      </c>
      <c r="F60" s="147"/>
      <c r="G60" s="147"/>
      <c r="H60" s="147"/>
      <c r="I60" s="147"/>
      <c r="J60" s="147"/>
      <c r="K60" s="147"/>
      <c r="L60" s="147"/>
      <c r="M60" s="147"/>
    </row>
    <row r="61" s="145" customFormat="1" ht="45" spans="1:13">
      <c r="A61" s="148"/>
      <c r="B61" s="149"/>
      <c r="C61" s="151" t="s">
        <v>697</v>
      </c>
      <c r="D61" s="148">
        <v>2</v>
      </c>
      <c r="F61" s="147"/>
      <c r="G61" s="147"/>
      <c r="H61" s="147"/>
      <c r="I61" s="147"/>
      <c r="J61" s="147"/>
      <c r="K61" s="147"/>
      <c r="L61" s="147"/>
      <c r="M61" s="147"/>
    </row>
    <row r="62" s="145" customFormat="1" ht="60" spans="1:13">
      <c r="A62" s="148"/>
      <c r="B62" s="149"/>
      <c r="C62" s="151" t="s">
        <v>698</v>
      </c>
      <c r="D62" s="148">
        <v>1</v>
      </c>
      <c r="F62" s="147"/>
      <c r="G62" s="147"/>
      <c r="H62" s="147"/>
      <c r="I62" s="147"/>
      <c r="J62" s="147"/>
      <c r="K62" s="147"/>
      <c r="L62" s="147"/>
      <c r="M62" s="147"/>
    </row>
    <row r="63" s="145" customFormat="1" ht="30" spans="1:13">
      <c r="A63" s="148"/>
      <c r="B63" s="149"/>
      <c r="C63" s="151" t="s">
        <v>699</v>
      </c>
      <c r="D63" s="148">
        <v>2</v>
      </c>
      <c r="F63" s="147"/>
      <c r="G63" s="147"/>
      <c r="H63" s="147"/>
      <c r="I63" s="147"/>
      <c r="J63" s="147"/>
      <c r="K63" s="147"/>
      <c r="L63" s="147"/>
      <c r="M63" s="147"/>
    </row>
    <row r="64" s="145" customFormat="1" ht="30" spans="1:13">
      <c r="A64" s="148"/>
      <c r="B64" s="149"/>
      <c r="C64" s="151" t="s">
        <v>700</v>
      </c>
      <c r="D64" s="148">
        <v>2</v>
      </c>
      <c r="F64" s="147"/>
      <c r="G64" s="147"/>
      <c r="H64" s="147"/>
      <c r="I64" s="147"/>
      <c r="J64" s="147"/>
      <c r="K64" s="147"/>
      <c r="L64" s="147"/>
      <c r="M64" s="147"/>
    </row>
    <row r="65" s="145" customFormat="1" ht="60" spans="1:13">
      <c r="A65" s="148"/>
      <c r="B65" s="149"/>
      <c r="C65" s="151" t="s">
        <v>701</v>
      </c>
      <c r="D65" s="148">
        <v>1</v>
      </c>
      <c r="F65" s="147"/>
      <c r="G65" s="147"/>
      <c r="H65" s="147"/>
      <c r="I65" s="147"/>
      <c r="J65" s="147"/>
      <c r="K65" s="147"/>
      <c r="L65" s="147"/>
      <c r="M65" s="147"/>
    </row>
    <row r="66" s="145" customFormat="1" ht="30" spans="1:13">
      <c r="A66" s="148"/>
      <c r="B66" s="149"/>
      <c r="C66" s="151" t="s">
        <v>702</v>
      </c>
      <c r="D66" s="148">
        <v>2</v>
      </c>
      <c r="F66" s="147"/>
      <c r="G66" s="147"/>
      <c r="H66" s="147"/>
      <c r="I66" s="147"/>
      <c r="J66" s="147"/>
      <c r="K66" s="147"/>
      <c r="L66" s="147"/>
      <c r="M66" s="147"/>
    </row>
    <row r="67" s="145" customFormat="1" ht="45" spans="1:13">
      <c r="A67" s="148"/>
      <c r="B67" s="149"/>
      <c r="C67" s="151" t="s">
        <v>703</v>
      </c>
      <c r="D67" s="148">
        <v>2</v>
      </c>
      <c r="F67" s="147"/>
      <c r="G67" s="147"/>
      <c r="H67" s="147"/>
      <c r="I67" s="147"/>
      <c r="J67" s="147"/>
      <c r="K67" s="147"/>
      <c r="L67" s="147"/>
      <c r="M67" s="147"/>
    </row>
    <row r="68" s="145" customFormat="1" ht="45" spans="1:13">
      <c r="A68" s="148"/>
      <c r="B68" s="149"/>
      <c r="C68" s="151" t="s">
        <v>704</v>
      </c>
      <c r="D68" s="148">
        <v>2</v>
      </c>
      <c r="F68" s="147"/>
      <c r="G68" s="147"/>
      <c r="H68" s="147"/>
      <c r="I68" s="147"/>
      <c r="J68" s="147"/>
      <c r="K68" s="147"/>
      <c r="L68" s="147"/>
      <c r="M68" s="147"/>
    </row>
    <row r="69" s="145" customFormat="1" ht="60" spans="1:13">
      <c r="A69" s="148"/>
      <c r="B69" s="149"/>
      <c r="C69" s="151" t="s">
        <v>705</v>
      </c>
      <c r="D69" s="148">
        <v>2</v>
      </c>
      <c r="F69" s="147"/>
      <c r="G69" s="147"/>
      <c r="H69" s="147"/>
      <c r="I69" s="147"/>
      <c r="J69" s="147"/>
      <c r="K69" s="147"/>
      <c r="L69" s="147"/>
      <c r="M69" s="147"/>
    </row>
    <row r="70" s="145" customFormat="1" ht="45" spans="1:13">
      <c r="A70" s="148"/>
      <c r="B70" s="149"/>
      <c r="C70" s="151" t="s">
        <v>706</v>
      </c>
      <c r="D70" s="148">
        <v>1</v>
      </c>
      <c r="F70" s="147"/>
      <c r="G70" s="147"/>
      <c r="H70" s="147"/>
      <c r="I70" s="147"/>
      <c r="J70" s="147"/>
      <c r="K70" s="147"/>
      <c r="L70" s="147"/>
      <c r="M70" s="147"/>
    </row>
    <row r="71" s="145" customFormat="1" ht="45" spans="1:13">
      <c r="A71" s="148"/>
      <c r="B71" s="149"/>
      <c r="C71" s="151" t="s">
        <v>707</v>
      </c>
      <c r="D71" s="148">
        <v>1</v>
      </c>
      <c r="F71" s="147"/>
      <c r="G71" s="147"/>
      <c r="H71" s="147"/>
      <c r="I71" s="147"/>
      <c r="J71" s="147"/>
      <c r="K71" s="147"/>
      <c r="L71" s="147"/>
      <c r="M71" s="147"/>
    </row>
    <row r="72" s="145" customFormat="1" ht="45" spans="1:13">
      <c r="A72" s="148"/>
      <c r="B72" s="149"/>
      <c r="C72" s="151" t="s">
        <v>708</v>
      </c>
      <c r="D72" s="148">
        <v>1</v>
      </c>
      <c r="F72" s="147"/>
      <c r="G72" s="147"/>
      <c r="H72" s="147"/>
      <c r="I72" s="147"/>
      <c r="J72" s="147"/>
      <c r="K72" s="147"/>
      <c r="L72" s="147"/>
      <c r="M72" s="147"/>
    </row>
    <row r="73" s="145" customFormat="1" ht="45" spans="1:13">
      <c r="A73" s="148"/>
      <c r="B73" s="149"/>
      <c r="C73" s="151" t="s">
        <v>709</v>
      </c>
      <c r="D73" s="148">
        <v>1</v>
      </c>
      <c r="F73" s="147"/>
      <c r="G73" s="147"/>
      <c r="H73" s="147"/>
      <c r="I73" s="147"/>
      <c r="J73" s="147"/>
      <c r="K73" s="147"/>
      <c r="L73" s="147"/>
      <c r="M73" s="147"/>
    </row>
    <row r="74" s="145" customFormat="1" ht="60" spans="1:13">
      <c r="A74" s="148"/>
      <c r="B74" s="149"/>
      <c r="C74" s="151" t="s">
        <v>710</v>
      </c>
      <c r="D74" s="148">
        <v>1</v>
      </c>
      <c r="F74" s="147"/>
      <c r="G74" s="147"/>
      <c r="H74" s="147"/>
      <c r="I74" s="147"/>
      <c r="J74" s="147"/>
      <c r="K74" s="147"/>
      <c r="L74" s="147"/>
      <c r="M74" s="147"/>
    </row>
    <row r="75" s="145" customFormat="1" ht="60" spans="1:13">
      <c r="A75" s="148"/>
      <c r="B75" s="149"/>
      <c r="C75" s="151" t="s">
        <v>711</v>
      </c>
      <c r="D75" s="148">
        <v>1</v>
      </c>
      <c r="F75" s="147"/>
      <c r="G75" s="147"/>
      <c r="H75" s="147"/>
      <c r="I75" s="147"/>
      <c r="J75" s="147"/>
      <c r="K75" s="147"/>
      <c r="L75" s="147"/>
      <c r="M75" s="147"/>
    </row>
    <row r="76" s="145" customFormat="1" ht="30" spans="1:13">
      <c r="A76" s="148"/>
      <c r="B76" s="149"/>
      <c r="C76" s="151" t="s">
        <v>712</v>
      </c>
      <c r="D76" s="148">
        <v>1</v>
      </c>
      <c r="F76" s="147"/>
      <c r="G76" s="147"/>
      <c r="H76" s="147"/>
      <c r="I76" s="147"/>
      <c r="J76" s="147"/>
      <c r="K76" s="147"/>
      <c r="L76" s="147"/>
      <c r="M76" s="147"/>
    </row>
    <row r="77" s="145" customFormat="1" ht="45" spans="1:13">
      <c r="A77" s="148"/>
      <c r="B77" s="149"/>
      <c r="C77" s="151" t="s">
        <v>713</v>
      </c>
      <c r="D77" s="148">
        <v>1</v>
      </c>
      <c r="F77" s="147"/>
      <c r="G77" s="147"/>
      <c r="H77" s="147"/>
      <c r="I77" s="147"/>
      <c r="J77" s="147"/>
      <c r="K77" s="147"/>
      <c r="L77" s="147"/>
      <c r="M77" s="147"/>
    </row>
    <row r="78" s="145" customFormat="1" ht="30" spans="1:13">
      <c r="A78" s="148"/>
      <c r="B78" s="149"/>
      <c r="C78" s="151" t="s">
        <v>714</v>
      </c>
      <c r="D78" s="148">
        <v>1</v>
      </c>
      <c r="F78" s="147"/>
      <c r="G78" s="147"/>
      <c r="H78" s="147"/>
      <c r="I78" s="147"/>
      <c r="J78" s="147"/>
      <c r="K78" s="147"/>
      <c r="L78" s="147"/>
      <c r="M78" s="147"/>
    </row>
    <row r="79" s="145" customFormat="1" ht="45" spans="1:13">
      <c r="A79" s="148"/>
      <c r="B79" s="149"/>
      <c r="C79" s="151" t="s">
        <v>715</v>
      </c>
      <c r="D79" s="148">
        <v>1</v>
      </c>
      <c r="F79" s="147"/>
      <c r="G79" s="147"/>
      <c r="H79" s="147"/>
      <c r="I79" s="147"/>
      <c r="J79" s="147"/>
      <c r="K79" s="147"/>
      <c r="L79" s="147"/>
      <c r="M79" s="147"/>
    </row>
    <row r="80" s="145" customFormat="1" ht="45" spans="1:13">
      <c r="A80" s="148">
        <v>4</v>
      </c>
      <c r="B80" s="149" t="s">
        <v>716</v>
      </c>
      <c r="C80" s="151" t="s">
        <v>717</v>
      </c>
      <c r="D80" s="148">
        <v>53</v>
      </c>
      <c r="F80" s="147"/>
      <c r="G80" s="147"/>
      <c r="H80" s="147"/>
      <c r="I80" s="147"/>
      <c r="J80" s="147"/>
      <c r="K80" s="147"/>
      <c r="L80" s="147"/>
      <c r="M80" s="147"/>
    </row>
    <row r="81" s="145" customFormat="1" ht="45" spans="1:13">
      <c r="A81" s="148"/>
      <c r="B81" s="149"/>
      <c r="C81" s="151" t="s">
        <v>718</v>
      </c>
      <c r="D81" s="148">
        <v>49</v>
      </c>
      <c r="F81" s="147"/>
      <c r="G81" s="147"/>
      <c r="H81" s="147"/>
      <c r="I81" s="147"/>
      <c r="J81" s="147"/>
      <c r="K81" s="147"/>
      <c r="L81" s="147"/>
      <c r="M81" s="147"/>
    </row>
    <row r="82" s="145" customFormat="1" ht="45" spans="1:13">
      <c r="A82" s="148"/>
      <c r="B82" s="149"/>
      <c r="C82" s="151" t="s">
        <v>719</v>
      </c>
      <c r="D82" s="148">
        <v>24</v>
      </c>
      <c r="F82" s="147"/>
      <c r="G82" s="147"/>
      <c r="H82" s="147"/>
      <c r="I82" s="147"/>
      <c r="J82" s="147"/>
      <c r="K82" s="147"/>
      <c r="L82" s="147"/>
      <c r="M82" s="147"/>
    </row>
    <row r="83" s="145" customFormat="1" ht="45" spans="1:13">
      <c r="A83" s="148"/>
      <c r="B83" s="149"/>
      <c r="C83" s="151" t="s">
        <v>720</v>
      </c>
      <c r="D83" s="148">
        <v>24</v>
      </c>
      <c r="F83" s="147"/>
      <c r="G83" s="147"/>
      <c r="H83" s="147"/>
      <c r="I83" s="147"/>
      <c r="J83" s="147"/>
      <c r="K83" s="147"/>
      <c r="L83" s="147"/>
      <c r="M83" s="147"/>
    </row>
    <row r="84" s="145" customFormat="1" ht="45" spans="1:13">
      <c r="A84" s="148"/>
      <c r="B84" s="149"/>
      <c r="C84" s="151" t="s">
        <v>721</v>
      </c>
      <c r="D84" s="148">
        <v>33</v>
      </c>
      <c r="F84" s="147"/>
      <c r="G84" s="147"/>
      <c r="H84" s="147"/>
      <c r="I84" s="147"/>
      <c r="J84" s="147"/>
      <c r="K84" s="147"/>
      <c r="L84" s="147"/>
      <c r="M84" s="147"/>
    </row>
    <row r="85" s="145" customFormat="1" ht="45" spans="1:13">
      <c r="A85" s="148"/>
      <c r="B85" s="149"/>
      <c r="C85" s="151" t="s">
        <v>722</v>
      </c>
      <c r="D85" s="148">
        <v>19</v>
      </c>
      <c r="F85" s="147"/>
      <c r="G85" s="147"/>
      <c r="H85" s="147"/>
      <c r="I85" s="147"/>
      <c r="J85" s="147"/>
      <c r="K85" s="147"/>
      <c r="L85" s="147"/>
      <c r="M85" s="147"/>
    </row>
    <row r="86" s="145" customFormat="1" ht="60" spans="1:13">
      <c r="A86" s="148"/>
      <c r="B86" s="149"/>
      <c r="C86" s="151" t="s">
        <v>723</v>
      </c>
      <c r="D86" s="148">
        <v>26</v>
      </c>
      <c r="F86" s="147"/>
      <c r="G86" s="147"/>
      <c r="H86" s="147"/>
      <c r="I86" s="147"/>
      <c r="J86" s="147"/>
      <c r="K86" s="147"/>
      <c r="L86" s="147"/>
      <c r="M86" s="147"/>
    </row>
    <row r="87" s="145" customFormat="1" ht="30" spans="1:13">
      <c r="A87" s="148"/>
      <c r="B87" s="149"/>
      <c r="C87" s="151" t="s">
        <v>724</v>
      </c>
      <c r="D87" s="148">
        <v>25</v>
      </c>
      <c r="F87" s="147"/>
      <c r="G87" s="147"/>
      <c r="H87" s="147"/>
      <c r="I87" s="147"/>
      <c r="J87" s="147"/>
      <c r="K87" s="147"/>
      <c r="L87" s="147"/>
      <c r="M87" s="147"/>
    </row>
    <row r="88" s="145" customFormat="1" ht="45" spans="1:13">
      <c r="A88" s="148"/>
      <c r="B88" s="149"/>
      <c r="C88" s="151" t="s">
        <v>725</v>
      </c>
      <c r="D88" s="148">
        <v>17</v>
      </c>
      <c r="F88" s="147"/>
      <c r="G88" s="147"/>
      <c r="H88" s="147"/>
      <c r="I88" s="147"/>
      <c r="J88" s="147"/>
      <c r="K88" s="147"/>
      <c r="L88" s="147"/>
      <c r="M88" s="147"/>
    </row>
    <row r="89" s="145" customFormat="1" ht="45" spans="1:13">
      <c r="A89" s="148"/>
      <c r="B89" s="149"/>
      <c r="C89" s="151" t="s">
        <v>726</v>
      </c>
      <c r="D89" s="148">
        <v>12</v>
      </c>
      <c r="F89" s="147"/>
      <c r="G89" s="147"/>
      <c r="H89" s="147"/>
      <c r="I89" s="147"/>
      <c r="J89" s="147"/>
      <c r="K89" s="147"/>
      <c r="L89" s="147"/>
      <c r="M89" s="147"/>
    </row>
    <row r="90" s="145" customFormat="1" ht="45" spans="1:13">
      <c r="A90" s="148"/>
      <c r="B90" s="149"/>
      <c r="C90" s="151" t="s">
        <v>727</v>
      </c>
      <c r="D90" s="148">
        <v>10</v>
      </c>
      <c r="F90" s="147"/>
      <c r="G90" s="147"/>
      <c r="H90" s="147"/>
      <c r="I90" s="147"/>
      <c r="J90" s="147"/>
      <c r="K90" s="147"/>
      <c r="L90" s="147"/>
      <c r="M90" s="147"/>
    </row>
    <row r="91" s="145" customFormat="1" ht="45" spans="1:13">
      <c r="A91" s="148"/>
      <c r="B91" s="149"/>
      <c r="C91" s="151" t="s">
        <v>728</v>
      </c>
      <c r="D91" s="148">
        <v>14</v>
      </c>
      <c r="F91" s="147"/>
      <c r="G91" s="147"/>
      <c r="H91" s="147"/>
      <c r="I91" s="147"/>
      <c r="J91" s="147"/>
      <c r="K91" s="147"/>
      <c r="L91" s="147"/>
      <c r="M91" s="147"/>
    </row>
    <row r="92" s="145" customFormat="1" ht="45" spans="1:13">
      <c r="A92" s="148"/>
      <c r="B92" s="149"/>
      <c r="C92" s="151" t="s">
        <v>729</v>
      </c>
      <c r="D92" s="148">
        <v>4</v>
      </c>
      <c r="F92" s="147"/>
      <c r="G92" s="147"/>
      <c r="H92" s="147"/>
      <c r="I92" s="147"/>
      <c r="J92" s="147"/>
      <c r="K92" s="147"/>
      <c r="L92" s="147"/>
      <c r="M92" s="147"/>
    </row>
    <row r="93" s="145" customFormat="1" ht="45" spans="1:13">
      <c r="A93" s="148"/>
      <c r="B93" s="149"/>
      <c r="C93" s="151" t="s">
        <v>730</v>
      </c>
      <c r="D93" s="148">
        <v>10</v>
      </c>
      <c r="F93" s="147"/>
      <c r="G93" s="147"/>
      <c r="H93" s="147"/>
      <c r="I93" s="147"/>
      <c r="J93" s="147"/>
      <c r="K93" s="147"/>
      <c r="L93" s="147"/>
      <c r="M93" s="147"/>
    </row>
    <row r="94" s="145" customFormat="1" ht="30" spans="1:13">
      <c r="A94" s="148"/>
      <c r="B94" s="149"/>
      <c r="C94" s="151" t="s">
        <v>731</v>
      </c>
      <c r="D94" s="148">
        <v>8</v>
      </c>
      <c r="F94" s="147"/>
      <c r="G94" s="147"/>
      <c r="H94" s="147"/>
      <c r="I94" s="147"/>
      <c r="J94" s="147"/>
      <c r="K94" s="147"/>
      <c r="L94" s="147"/>
      <c r="M94" s="147"/>
    </row>
    <row r="95" s="145" customFormat="1" ht="30" spans="1:13">
      <c r="A95" s="148"/>
      <c r="B95" s="149"/>
      <c r="C95" s="151" t="s">
        <v>732</v>
      </c>
      <c r="D95" s="148">
        <v>10</v>
      </c>
      <c r="F95" s="147"/>
      <c r="G95" s="147"/>
      <c r="H95" s="147"/>
      <c r="I95" s="147"/>
      <c r="J95" s="147"/>
      <c r="K95" s="147"/>
      <c r="L95" s="147"/>
      <c r="M95" s="147"/>
    </row>
    <row r="96" s="145" customFormat="1" ht="45" spans="1:13">
      <c r="A96" s="148"/>
      <c r="B96" s="149"/>
      <c r="C96" s="151" t="s">
        <v>733</v>
      </c>
      <c r="D96" s="148">
        <v>9</v>
      </c>
      <c r="F96" s="147"/>
      <c r="G96" s="147"/>
      <c r="H96" s="147"/>
      <c r="I96" s="147"/>
      <c r="J96" s="147"/>
      <c r="K96" s="147"/>
      <c r="L96" s="147"/>
      <c r="M96" s="147"/>
    </row>
    <row r="97" s="145" customFormat="1" ht="45" spans="1:13">
      <c r="A97" s="148"/>
      <c r="B97" s="149"/>
      <c r="C97" s="151" t="s">
        <v>734</v>
      </c>
      <c r="D97" s="148">
        <v>8</v>
      </c>
      <c r="F97" s="147"/>
      <c r="G97" s="147"/>
      <c r="H97" s="147"/>
      <c r="I97" s="147"/>
      <c r="J97" s="147"/>
      <c r="K97" s="147"/>
      <c r="L97" s="147"/>
      <c r="M97" s="147"/>
    </row>
    <row r="98" s="145" customFormat="1" ht="45" spans="1:13">
      <c r="A98" s="148"/>
      <c r="B98" s="149"/>
      <c r="C98" s="151" t="s">
        <v>735</v>
      </c>
      <c r="D98" s="148">
        <v>3</v>
      </c>
      <c r="F98" s="147"/>
      <c r="G98" s="147"/>
      <c r="H98" s="147"/>
      <c r="I98" s="147"/>
      <c r="J98" s="147"/>
      <c r="K98" s="147"/>
      <c r="L98" s="147"/>
      <c r="M98" s="147"/>
    </row>
    <row r="99" s="145" customFormat="1" ht="45" spans="1:13">
      <c r="A99" s="148"/>
      <c r="B99" s="149"/>
      <c r="C99" s="151" t="s">
        <v>736</v>
      </c>
      <c r="D99" s="148">
        <v>5</v>
      </c>
      <c r="F99" s="147"/>
      <c r="G99" s="147"/>
      <c r="H99" s="147"/>
      <c r="I99" s="147"/>
      <c r="J99" s="147"/>
      <c r="K99" s="147"/>
      <c r="L99" s="147"/>
      <c r="M99" s="147"/>
    </row>
    <row r="100" s="145" customFormat="1" ht="30" spans="1:13">
      <c r="A100" s="148"/>
      <c r="B100" s="149"/>
      <c r="C100" s="151" t="s">
        <v>737</v>
      </c>
      <c r="D100" s="148">
        <v>7</v>
      </c>
      <c r="F100" s="147"/>
      <c r="G100" s="147"/>
      <c r="H100" s="147"/>
      <c r="I100" s="147"/>
      <c r="J100" s="147"/>
      <c r="K100" s="147"/>
      <c r="L100" s="147"/>
      <c r="M100" s="147"/>
    </row>
    <row r="101" s="145" customFormat="1" ht="45" spans="1:13">
      <c r="A101" s="148"/>
      <c r="B101" s="149"/>
      <c r="C101" s="151" t="s">
        <v>738</v>
      </c>
      <c r="D101" s="148">
        <v>7</v>
      </c>
      <c r="F101" s="147"/>
      <c r="G101" s="147"/>
      <c r="H101" s="147"/>
      <c r="I101" s="147"/>
      <c r="J101" s="147"/>
      <c r="K101" s="147"/>
      <c r="L101" s="147"/>
      <c r="M101" s="147"/>
    </row>
    <row r="102" s="145" customFormat="1" ht="45" spans="1:13">
      <c r="A102" s="148"/>
      <c r="B102" s="149"/>
      <c r="C102" s="151" t="s">
        <v>739</v>
      </c>
      <c r="D102" s="148">
        <v>4</v>
      </c>
      <c r="F102" s="147"/>
      <c r="G102" s="147"/>
      <c r="H102" s="147"/>
      <c r="I102" s="147"/>
      <c r="J102" s="147"/>
      <c r="K102" s="147"/>
      <c r="L102" s="147"/>
      <c r="M102" s="147"/>
    </row>
    <row r="103" s="145" customFormat="1" ht="60" spans="1:13">
      <c r="A103" s="148"/>
      <c r="B103" s="149"/>
      <c r="C103" s="151" t="s">
        <v>740</v>
      </c>
      <c r="D103" s="148">
        <v>2</v>
      </c>
      <c r="F103" s="147"/>
      <c r="G103" s="147"/>
      <c r="H103" s="147"/>
      <c r="I103" s="147"/>
      <c r="J103" s="147"/>
      <c r="K103" s="147"/>
      <c r="L103" s="147"/>
      <c r="M103" s="147"/>
    </row>
    <row r="104" s="145" customFormat="1" ht="45" spans="1:13">
      <c r="A104" s="148"/>
      <c r="B104" s="149"/>
      <c r="C104" s="151" t="s">
        <v>741</v>
      </c>
      <c r="D104" s="148">
        <v>8</v>
      </c>
      <c r="F104" s="147"/>
      <c r="G104" s="147"/>
      <c r="H104" s="147"/>
      <c r="I104" s="147"/>
      <c r="J104" s="147"/>
      <c r="K104" s="147"/>
      <c r="L104" s="147"/>
      <c r="M104" s="147"/>
    </row>
    <row r="105" s="145" customFormat="1" ht="45" spans="1:13">
      <c r="A105" s="148"/>
      <c r="B105" s="149"/>
      <c r="C105" s="151" t="s">
        <v>742</v>
      </c>
      <c r="D105" s="148">
        <v>5</v>
      </c>
      <c r="F105" s="147"/>
      <c r="G105" s="147"/>
      <c r="H105" s="147"/>
      <c r="I105" s="147"/>
      <c r="J105" s="147"/>
      <c r="K105" s="147"/>
      <c r="L105" s="147"/>
      <c r="M105" s="147"/>
    </row>
    <row r="106" s="145" customFormat="1" ht="45" spans="1:13">
      <c r="A106" s="148"/>
      <c r="B106" s="149"/>
      <c r="C106" s="151" t="s">
        <v>743</v>
      </c>
      <c r="D106" s="148">
        <v>3</v>
      </c>
      <c r="F106" s="147"/>
      <c r="G106" s="147"/>
      <c r="H106" s="147"/>
      <c r="I106" s="147"/>
      <c r="J106" s="147"/>
      <c r="K106" s="147"/>
      <c r="L106" s="147"/>
      <c r="M106" s="147"/>
    </row>
    <row r="107" s="145" customFormat="1" ht="45" spans="1:13">
      <c r="A107" s="148"/>
      <c r="B107" s="149"/>
      <c r="C107" s="151" t="s">
        <v>744</v>
      </c>
      <c r="D107" s="148">
        <v>4</v>
      </c>
      <c r="F107" s="147"/>
      <c r="G107" s="147"/>
      <c r="H107" s="147"/>
      <c r="I107" s="147"/>
      <c r="J107" s="147"/>
      <c r="K107" s="147"/>
      <c r="L107" s="147"/>
      <c r="M107" s="147"/>
    </row>
    <row r="108" s="145" customFormat="1" ht="45" spans="1:13">
      <c r="A108" s="148"/>
      <c r="B108" s="149"/>
      <c r="C108" s="151" t="s">
        <v>745</v>
      </c>
      <c r="D108" s="148">
        <v>4</v>
      </c>
      <c r="F108" s="147"/>
      <c r="G108" s="147"/>
      <c r="H108" s="147"/>
      <c r="I108" s="147"/>
      <c r="J108" s="147"/>
      <c r="K108" s="147"/>
      <c r="L108" s="147"/>
      <c r="M108" s="147"/>
    </row>
    <row r="109" s="145" customFormat="1" ht="45" spans="1:13">
      <c r="A109" s="148"/>
      <c r="B109" s="149"/>
      <c r="C109" s="151" t="s">
        <v>746</v>
      </c>
      <c r="D109" s="148">
        <v>3</v>
      </c>
      <c r="F109" s="147"/>
      <c r="G109" s="147"/>
      <c r="H109" s="147"/>
      <c r="I109" s="147"/>
      <c r="J109" s="147"/>
      <c r="K109" s="147"/>
      <c r="L109" s="147"/>
      <c r="M109" s="147"/>
    </row>
    <row r="110" s="145" customFormat="1" ht="45" spans="1:13">
      <c r="A110" s="148"/>
      <c r="B110" s="149"/>
      <c r="C110" s="151" t="s">
        <v>747</v>
      </c>
      <c r="D110" s="148">
        <v>2</v>
      </c>
      <c r="F110" s="147"/>
      <c r="G110" s="147"/>
      <c r="H110" s="147"/>
      <c r="I110" s="147"/>
      <c r="J110" s="147"/>
      <c r="K110" s="147"/>
      <c r="L110" s="147"/>
      <c r="M110" s="147"/>
    </row>
    <row r="111" s="145" customFormat="1" ht="30" spans="1:13">
      <c r="A111" s="148"/>
      <c r="B111" s="149"/>
      <c r="C111" s="151" t="s">
        <v>748</v>
      </c>
      <c r="D111" s="148">
        <v>1</v>
      </c>
      <c r="F111" s="147"/>
      <c r="G111" s="147"/>
      <c r="H111" s="147"/>
      <c r="I111" s="147"/>
      <c r="J111" s="147"/>
      <c r="K111" s="147"/>
      <c r="L111" s="147"/>
      <c r="M111" s="147"/>
    </row>
    <row r="112" s="145" customFormat="1" ht="60" spans="1:13">
      <c r="A112" s="148"/>
      <c r="B112" s="149"/>
      <c r="C112" s="151" t="s">
        <v>749</v>
      </c>
      <c r="D112" s="148">
        <v>2</v>
      </c>
      <c r="F112" s="147"/>
      <c r="G112" s="147"/>
      <c r="H112" s="147"/>
      <c r="I112" s="147"/>
      <c r="J112" s="147"/>
      <c r="K112" s="147"/>
      <c r="L112" s="147"/>
      <c r="M112" s="147"/>
    </row>
    <row r="113" s="145" customFormat="1" ht="45" spans="1:13">
      <c r="A113" s="148"/>
      <c r="B113" s="149"/>
      <c r="C113" s="151" t="s">
        <v>750</v>
      </c>
      <c r="D113" s="148">
        <v>2</v>
      </c>
      <c r="F113" s="147"/>
      <c r="G113" s="147"/>
      <c r="H113" s="147"/>
      <c r="I113" s="147"/>
      <c r="J113" s="147"/>
      <c r="K113" s="147"/>
      <c r="L113" s="147"/>
      <c r="M113" s="147"/>
    </row>
    <row r="114" s="145" customFormat="1" ht="45" spans="1:13">
      <c r="A114" s="148"/>
      <c r="B114" s="149"/>
      <c r="C114" s="151" t="s">
        <v>751</v>
      </c>
      <c r="D114" s="148">
        <v>2</v>
      </c>
      <c r="F114" s="147"/>
      <c r="G114" s="147"/>
      <c r="H114" s="147"/>
      <c r="I114" s="147"/>
      <c r="J114" s="147"/>
      <c r="K114" s="147"/>
      <c r="L114" s="147"/>
      <c r="M114" s="147"/>
    </row>
    <row r="115" s="145" customFormat="1" ht="60" spans="1:13">
      <c r="A115" s="148"/>
      <c r="B115" s="149"/>
      <c r="C115" s="151" t="s">
        <v>752</v>
      </c>
      <c r="D115" s="148">
        <v>2</v>
      </c>
      <c r="F115" s="147"/>
      <c r="G115" s="147"/>
      <c r="H115" s="147"/>
      <c r="I115" s="147"/>
      <c r="J115" s="147"/>
      <c r="K115" s="147"/>
      <c r="L115" s="147"/>
      <c r="M115" s="147"/>
    </row>
    <row r="116" s="145" customFormat="1" ht="60" spans="1:13">
      <c r="A116" s="148"/>
      <c r="B116" s="149"/>
      <c r="C116" s="151" t="s">
        <v>753</v>
      </c>
      <c r="D116" s="148">
        <v>1</v>
      </c>
      <c r="F116" s="147"/>
      <c r="G116" s="147"/>
      <c r="H116" s="147"/>
      <c r="I116" s="147"/>
      <c r="J116" s="147"/>
      <c r="K116" s="147"/>
      <c r="L116" s="147"/>
      <c r="M116" s="147"/>
    </row>
    <row r="117" s="145" customFormat="1" ht="45" spans="1:13">
      <c r="A117" s="148"/>
      <c r="B117" s="149"/>
      <c r="C117" s="151" t="s">
        <v>754</v>
      </c>
      <c r="D117" s="148">
        <v>1</v>
      </c>
      <c r="F117" s="147"/>
      <c r="G117" s="147"/>
      <c r="H117" s="147"/>
      <c r="I117" s="147"/>
      <c r="J117" s="147"/>
      <c r="K117" s="147"/>
      <c r="L117" s="147"/>
      <c r="M117" s="147"/>
    </row>
    <row r="118" s="145" customFormat="1" ht="60" spans="1:13">
      <c r="A118" s="148"/>
      <c r="B118" s="149"/>
      <c r="C118" s="151" t="s">
        <v>755</v>
      </c>
      <c r="D118" s="148">
        <v>1</v>
      </c>
      <c r="F118" s="147"/>
      <c r="G118" s="147"/>
      <c r="H118" s="147"/>
      <c r="I118" s="147"/>
      <c r="J118" s="147"/>
      <c r="K118" s="147"/>
      <c r="L118" s="147"/>
      <c r="M118" s="147"/>
    </row>
    <row r="119" s="145" customFormat="1" ht="30" spans="1:13">
      <c r="A119" s="148"/>
      <c r="B119" s="149"/>
      <c r="C119" s="151" t="s">
        <v>756</v>
      </c>
      <c r="D119" s="148">
        <v>1</v>
      </c>
      <c r="F119" s="147"/>
      <c r="G119" s="147"/>
      <c r="H119" s="147"/>
      <c r="I119" s="147"/>
      <c r="J119" s="147"/>
      <c r="K119" s="147"/>
      <c r="L119" s="147"/>
      <c r="M119" s="147"/>
    </row>
    <row r="120" s="145" customFormat="1" spans="1:13">
      <c r="A120" s="148">
        <v>5</v>
      </c>
      <c r="B120" s="149" t="s">
        <v>324</v>
      </c>
      <c r="C120" s="151"/>
      <c r="D120" s="148"/>
      <c r="F120" s="147"/>
      <c r="G120" s="147"/>
      <c r="H120" s="147"/>
      <c r="I120" s="147"/>
      <c r="J120" s="147"/>
      <c r="K120" s="147"/>
      <c r="L120" s="147"/>
      <c r="M120" s="147"/>
    </row>
    <row r="121" s="145" customFormat="1" ht="30" spans="1:13">
      <c r="A121" s="148">
        <v>6</v>
      </c>
      <c r="B121" s="149" t="s">
        <v>757</v>
      </c>
      <c r="C121" s="151" t="s">
        <v>758</v>
      </c>
      <c r="D121" s="148">
        <v>15</v>
      </c>
      <c r="F121" s="147"/>
      <c r="G121" s="147"/>
      <c r="H121" s="147"/>
      <c r="I121" s="147"/>
      <c r="J121" s="147"/>
      <c r="K121" s="147"/>
      <c r="L121" s="147"/>
      <c r="M121" s="147"/>
    </row>
    <row r="122" s="145" customFormat="1" ht="30" spans="1:13">
      <c r="A122" s="148"/>
      <c r="B122" s="149"/>
      <c r="C122" s="151" t="s">
        <v>759</v>
      </c>
      <c r="D122" s="148">
        <v>8</v>
      </c>
      <c r="F122" s="147"/>
      <c r="G122" s="147"/>
      <c r="H122" s="147"/>
      <c r="I122" s="147"/>
      <c r="J122" s="147"/>
      <c r="K122" s="147"/>
      <c r="L122" s="147"/>
      <c r="M122" s="147"/>
    </row>
    <row r="123" s="145" customFormat="1" ht="45" spans="1:13">
      <c r="A123" s="148"/>
      <c r="B123" s="149"/>
      <c r="C123" s="151" t="s">
        <v>760</v>
      </c>
      <c r="D123" s="148">
        <v>24</v>
      </c>
      <c r="F123" s="147"/>
      <c r="G123" s="147"/>
      <c r="H123" s="147"/>
      <c r="I123" s="147"/>
      <c r="J123" s="147"/>
      <c r="K123" s="147"/>
      <c r="L123" s="147"/>
      <c r="M123" s="147"/>
    </row>
    <row r="124" s="145" customFormat="1" ht="30" spans="1:13">
      <c r="A124" s="148"/>
      <c r="B124" s="149"/>
      <c r="C124" s="151" t="s">
        <v>761</v>
      </c>
      <c r="D124" s="148">
        <v>3</v>
      </c>
      <c r="F124" s="147"/>
      <c r="G124" s="147"/>
      <c r="H124" s="147"/>
      <c r="I124" s="147"/>
      <c r="J124" s="147"/>
      <c r="K124" s="147"/>
      <c r="L124" s="147"/>
      <c r="M124" s="147"/>
    </row>
    <row r="125" s="145" customFormat="1" ht="45" spans="1:13">
      <c r="A125" s="148"/>
      <c r="B125" s="149"/>
      <c r="C125" s="151" t="s">
        <v>762</v>
      </c>
      <c r="D125" s="148">
        <v>11</v>
      </c>
      <c r="F125" s="147"/>
      <c r="G125" s="147"/>
      <c r="H125" s="147"/>
      <c r="I125" s="147"/>
      <c r="J125" s="147"/>
      <c r="K125" s="147"/>
      <c r="L125" s="147"/>
      <c r="M125" s="147"/>
    </row>
    <row r="126" s="145" customFormat="1" ht="30" spans="1:13">
      <c r="A126" s="148"/>
      <c r="B126" s="149"/>
      <c r="C126" s="151" t="s">
        <v>763</v>
      </c>
      <c r="D126" s="148">
        <v>2</v>
      </c>
      <c r="F126" s="147"/>
      <c r="G126" s="147"/>
      <c r="H126" s="147"/>
      <c r="I126" s="147"/>
      <c r="J126" s="147"/>
      <c r="K126" s="147"/>
      <c r="L126" s="147"/>
      <c r="M126" s="147"/>
    </row>
    <row r="127" s="145" customFormat="1" ht="30" spans="1:13">
      <c r="A127" s="148"/>
      <c r="B127" s="149"/>
      <c r="C127" s="151" t="s">
        <v>764</v>
      </c>
      <c r="D127" s="148">
        <v>16</v>
      </c>
      <c r="F127" s="147"/>
      <c r="G127" s="147"/>
      <c r="H127" s="147"/>
      <c r="I127" s="147"/>
      <c r="J127" s="147"/>
      <c r="K127" s="147"/>
      <c r="L127" s="147"/>
      <c r="M127" s="147"/>
    </row>
    <row r="128" s="145" customFormat="1" ht="30" spans="1:13">
      <c r="A128" s="148"/>
      <c r="B128" s="149"/>
      <c r="C128" s="151" t="s">
        <v>765</v>
      </c>
      <c r="D128" s="148">
        <v>18</v>
      </c>
      <c r="F128" s="147"/>
      <c r="G128" s="147"/>
      <c r="H128" s="147"/>
      <c r="I128" s="147"/>
      <c r="J128" s="147"/>
      <c r="K128" s="147"/>
      <c r="L128" s="147"/>
      <c r="M128" s="147"/>
    </row>
    <row r="129" s="145" customFormat="1" ht="30" spans="1:13">
      <c r="A129" s="148"/>
      <c r="B129" s="149"/>
      <c r="C129" s="151" t="s">
        <v>766</v>
      </c>
      <c r="D129" s="148">
        <v>7</v>
      </c>
      <c r="F129" s="147"/>
      <c r="G129" s="147"/>
      <c r="H129" s="147"/>
      <c r="I129" s="147"/>
      <c r="J129" s="147"/>
      <c r="K129" s="147"/>
      <c r="L129" s="147"/>
      <c r="M129" s="147"/>
    </row>
    <row r="130" s="145" customFormat="1" ht="30" spans="1:13">
      <c r="A130" s="148"/>
      <c r="B130" s="149"/>
      <c r="C130" s="151" t="s">
        <v>767</v>
      </c>
      <c r="D130" s="148">
        <v>7</v>
      </c>
      <c r="F130" s="147"/>
      <c r="G130" s="147"/>
      <c r="H130" s="147"/>
      <c r="I130" s="147"/>
      <c r="J130" s="147"/>
      <c r="K130" s="147"/>
      <c r="L130" s="147"/>
      <c r="M130" s="147"/>
    </row>
    <row r="131" s="145" customFormat="1" ht="30" spans="1:13">
      <c r="A131" s="148"/>
      <c r="B131" s="149"/>
      <c r="C131" s="151" t="s">
        <v>768</v>
      </c>
      <c r="D131" s="148">
        <v>14</v>
      </c>
      <c r="F131" s="147"/>
      <c r="G131" s="147"/>
      <c r="H131" s="147"/>
      <c r="I131" s="147"/>
      <c r="J131" s="147"/>
      <c r="K131" s="147"/>
      <c r="L131" s="147"/>
      <c r="M131" s="147"/>
    </row>
    <row r="132" s="145" customFormat="1" ht="45" spans="1:13">
      <c r="A132" s="148"/>
      <c r="B132" s="149"/>
      <c r="C132" s="151" t="s">
        <v>769</v>
      </c>
      <c r="D132" s="148">
        <v>9</v>
      </c>
      <c r="F132" s="147"/>
      <c r="G132" s="147"/>
      <c r="H132" s="147"/>
      <c r="I132" s="147"/>
      <c r="J132" s="147"/>
      <c r="K132" s="147"/>
      <c r="L132" s="147"/>
      <c r="M132" s="147"/>
    </row>
    <row r="133" s="145" customFormat="1" ht="30" spans="1:13">
      <c r="A133" s="148"/>
      <c r="B133" s="149"/>
      <c r="C133" s="151" t="s">
        <v>770</v>
      </c>
      <c r="D133" s="148">
        <v>8</v>
      </c>
      <c r="F133" s="147"/>
      <c r="G133" s="147"/>
      <c r="H133" s="147"/>
      <c r="I133" s="147"/>
      <c r="J133" s="147"/>
      <c r="K133" s="147"/>
      <c r="L133" s="147"/>
      <c r="M133" s="147"/>
    </row>
    <row r="134" s="145" customFormat="1" ht="45" spans="1:13">
      <c r="A134" s="148"/>
      <c r="B134" s="149"/>
      <c r="C134" s="151" t="s">
        <v>771</v>
      </c>
      <c r="D134" s="148">
        <v>5</v>
      </c>
      <c r="F134" s="147"/>
      <c r="G134" s="147"/>
      <c r="H134" s="147"/>
      <c r="I134" s="147"/>
      <c r="J134" s="147"/>
      <c r="K134" s="147"/>
      <c r="L134" s="147"/>
      <c r="M134" s="147"/>
    </row>
    <row r="135" s="145" customFormat="1" ht="45" spans="1:13">
      <c r="A135" s="148"/>
      <c r="B135" s="149"/>
      <c r="C135" s="151" t="s">
        <v>772</v>
      </c>
      <c r="D135" s="148">
        <v>4</v>
      </c>
      <c r="F135" s="147"/>
      <c r="G135" s="147"/>
      <c r="H135" s="147"/>
      <c r="I135" s="147"/>
      <c r="J135" s="147"/>
      <c r="K135" s="147"/>
      <c r="L135" s="147"/>
      <c r="M135" s="147"/>
    </row>
    <row r="136" s="145" customFormat="1" ht="45" spans="1:13">
      <c r="A136" s="148"/>
      <c r="B136" s="149"/>
      <c r="C136" s="151" t="s">
        <v>773</v>
      </c>
      <c r="D136" s="148">
        <v>3</v>
      </c>
      <c r="F136" s="147"/>
      <c r="G136" s="147"/>
      <c r="H136" s="147"/>
      <c r="I136" s="147"/>
      <c r="J136" s="147"/>
      <c r="K136" s="147"/>
      <c r="L136" s="147"/>
      <c r="M136" s="147"/>
    </row>
    <row r="137" s="145" customFormat="1" ht="30" spans="1:13">
      <c r="A137" s="148"/>
      <c r="B137" s="149"/>
      <c r="C137" s="151" t="s">
        <v>774</v>
      </c>
      <c r="D137" s="148">
        <v>4</v>
      </c>
      <c r="F137" s="147"/>
      <c r="G137" s="147"/>
      <c r="H137" s="147"/>
      <c r="I137" s="147"/>
      <c r="J137" s="147"/>
      <c r="K137" s="147"/>
      <c r="L137" s="147"/>
      <c r="M137" s="147"/>
    </row>
    <row r="138" s="145" customFormat="1" ht="45" spans="1:13">
      <c r="A138" s="148"/>
      <c r="B138" s="149"/>
      <c r="C138" s="151" t="s">
        <v>775</v>
      </c>
      <c r="D138" s="148">
        <v>7</v>
      </c>
      <c r="F138" s="147"/>
      <c r="G138" s="147"/>
      <c r="H138" s="147"/>
      <c r="I138" s="147"/>
      <c r="J138" s="147"/>
      <c r="K138" s="147"/>
      <c r="L138" s="147"/>
      <c r="M138" s="147"/>
    </row>
    <row r="139" s="145" customFormat="1" ht="45" spans="1:13">
      <c r="A139" s="148"/>
      <c r="B139" s="149"/>
      <c r="C139" s="151" t="s">
        <v>776</v>
      </c>
      <c r="D139" s="148">
        <v>4</v>
      </c>
      <c r="F139" s="147"/>
      <c r="G139" s="147"/>
      <c r="H139" s="147"/>
      <c r="I139" s="147"/>
      <c r="J139" s="147"/>
      <c r="K139" s="147"/>
      <c r="L139" s="147"/>
      <c r="M139" s="147"/>
    </row>
    <row r="140" s="145" customFormat="1" ht="30" spans="1:13">
      <c r="A140" s="148"/>
      <c r="B140" s="149"/>
      <c r="C140" s="151" t="s">
        <v>777</v>
      </c>
      <c r="D140" s="148">
        <v>3</v>
      </c>
      <c r="F140" s="147"/>
      <c r="G140" s="147"/>
      <c r="H140" s="147"/>
      <c r="I140" s="147"/>
      <c r="J140" s="147"/>
      <c r="K140" s="147"/>
      <c r="L140" s="147"/>
      <c r="M140" s="147"/>
    </row>
    <row r="141" s="145" customFormat="1" ht="30" spans="1:13">
      <c r="A141" s="148"/>
      <c r="B141" s="149"/>
      <c r="C141" s="151" t="s">
        <v>778</v>
      </c>
      <c r="D141" s="148">
        <v>2</v>
      </c>
      <c r="F141" s="147"/>
      <c r="G141" s="147"/>
      <c r="H141" s="147"/>
      <c r="I141" s="147"/>
      <c r="J141" s="147"/>
      <c r="K141" s="147"/>
      <c r="L141" s="147"/>
      <c r="M141" s="147"/>
    </row>
    <row r="142" s="145" customFormat="1" ht="30" spans="1:13">
      <c r="A142" s="148"/>
      <c r="B142" s="149"/>
      <c r="C142" s="151" t="s">
        <v>779</v>
      </c>
      <c r="D142" s="148">
        <v>2</v>
      </c>
      <c r="F142" s="147"/>
      <c r="G142" s="147"/>
      <c r="H142" s="147"/>
      <c r="I142" s="147"/>
      <c r="J142" s="147"/>
      <c r="K142" s="147"/>
      <c r="L142" s="147"/>
      <c r="M142" s="147"/>
    </row>
    <row r="143" s="145" customFormat="1" ht="45" spans="1:13">
      <c r="A143" s="148"/>
      <c r="B143" s="149"/>
      <c r="C143" s="151" t="s">
        <v>780</v>
      </c>
      <c r="D143" s="148">
        <v>4</v>
      </c>
      <c r="F143" s="147"/>
      <c r="G143" s="147"/>
      <c r="H143" s="147"/>
      <c r="I143" s="147"/>
      <c r="J143" s="147"/>
      <c r="K143" s="147"/>
      <c r="L143" s="147"/>
      <c r="M143" s="147"/>
    </row>
    <row r="144" s="145" customFormat="1" ht="30" spans="1:13">
      <c r="A144" s="148"/>
      <c r="B144" s="149"/>
      <c r="C144" s="151" t="s">
        <v>781</v>
      </c>
      <c r="D144" s="148">
        <v>4</v>
      </c>
      <c r="F144" s="147"/>
      <c r="G144" s="147"/>
      <c r="H144" s="147"/>
      <c r="I144" s="147"/>
      <c r="J144" s="147"/>
      <c r="K144" s="147"/>
      <c r="L144" s="147"/>
      <c r="M144" s="147"/>
    </row>
    <row r="145" s="145" customFormat="1" ht="45" spans="1:13">
      <c r="A145" s="148"/>
      <c r="B145" s="149"/>
      <c r="C145" s="151" t="s">
        <v>782</v>
      </c>
      <c r="D145" s="148">
        <v>1</v>
      </c>
      <c r="F145" s="147"/>
      <c r="G145" s="147"/>
      <c r="H145" s="147"/>
      <c r="I145" s="147"/>
      <c r="J145" s="147"/>
      <c r="K145" s="147"/>
      <c r="L145" s="147"/>
      <c r="M145" s="147"/>
    </row>
    <row r="146" s="145" customFormat="1" ht="45" spans="1:13">
      <c r="A146" s="148"/>
      <c r="B146" s="149"/>
      <c r="C146" s="151" t="s">
        <v>783</v>
      </c>
      <c r="D146" s="148">
        <v>3</v>
      </c>
      <c r="F146" s="147"/>
      <c r="G146" s="147"/>
      <c r="H146" s="147"/>
      <c r="I146" s="147"/>
      <c r="J146" s="147"/>
      <c r="K146" s="147"/>
      <c r="L146" s="147"/>
      <c r="M146" s="147"/>
    </row>
    <row r="147" s="145" customFormat="1" ht="30" spans="1:13">
      <c r="A147" s="148"/>
      <c r="B147" s="149"/>
      <c r="C147" s="151" t="s">
        <v>784</v>
      </c>
      <c r="D147" s="148">
        <v>3</v>
      </c>
      <c r="F147" s="147"/>
      <c r="G147" s="147"/>
      <c r="H147" s="147"/>
      <c r="I147" s="147"/>
      <c r="J147" s="147"/>
      <c r="K147" s="147"/>
      <c r="L147" s="147"/>
      <c r="M147" s="147"/>
    </row>
    <row r="148" s="145" customFormat="1" ht="45" spans="1:13">
      <c r="A148" s="148"/>
      <c r="B148" s="149"/>
      <c r="C148" s="151" t="s">
        <v>785</v>
      </c>
      <c r="D148" s="148">
        <v>2</v>
      </c>
      <c r="F148" s="147"/>
      <c r="G148" s="147"/>
      <c r="H148" s="147"/>
      <c r="I148" s="147"/>
      <c r="J148" s="147"/>
      <c r="K148" s="147"/>
      <c r="L148" s="147"/>
      <c r="M148" s="147"/>
    </row>
    <row r="149" s="145" customFormat="1" ht="45" spans="1:13">
      <c r="A149" s="148"/>
      <c r="B149" s="149"/>
      <c r="C149" s="151" t="s">
        <v>786</v>
      </c>
      <c r="D149" s="148">
        <v>1</v>
      </c>
      <c r="F149" s="147"/>
      <c r="G149" s="147"/>
      <c r="H149" s="147"/>
      <c r="I149" s="147"/>
      <c r="J149" s="147"/>
      <c r="K149" s="147"/>
      <c r="L149" s="147"/>
      <c r="M149" s="147"/>
    </row>
    <row r="150" s="145" customFormat="1" ht="45" spans="1:13">
      <c r="A150" s="148"/>
      <c r="B150" s="149"/>
      <c r="C150" s="151" t="s">
        <v>787</v>
      </c>
      <c r="D150" s="148">
        <v>3</v>
      </c>
      <c r="F150" s="147"/>
      <c r="G150" s="147"/>
      <c r="H150" s="147"/>
      <c r="I150" s="147"/>
      <c r="J150" s="147"/>
      <c r="K150" s="147"/>
      <c r="L150" s="147"/>
      <c r="M150" s="147"/>
    </row>
    <row r="151" s="145" customFormat="1" ht="45" spans="1:13">
      <c r="A151" s="148"/>
      <c r="B151" s="149"/>
      <c r="C151" s="151" t="s">
        <v>788</v>
      </c>
      <c r="D151" s="148">
        <v>2</v>
      </c>
      <c r="F151" s="147"/>
      <c r="G151" s="147"/>
      <c r="H151" s="147"/>
      <c r="I151" s="147"/>
      <c r="J151" s="147"/>
      <c r="K151" s="147"/>
      <c r="L151" s="147"/>
      <c r="M151" s="147"/>
    </row>
    <row r="152" s="145" customFormat="1" ht="45" spans="1:13">
      <c r="A152" s="148"/>
      <c r="B152" s="149"/>
      <c r="C152" s="151" t="s">
        <v>789</v>
      </c>
      <c r="D152" s="148">
        <v>3</v>
      </c>
      <c r="F152" s="147"/>
      <c r="G152" s="147"/>
      <c r="H152" s="147"/>
      <c r="I152" s="147"/>
      <c r="J152" s="147"/>
      <c r="K152" s="147"/>
      <c r="L152" s="147"/>
      <c r="M152" s="147"/>
    </row>
    <row r="153" s="145" customFormat="1" ht="30" spans="1:13">
      <c r="A153" s="148"/>
      <c r="B153" s="149"/>
      <c r="C153" s="151" t="s">
        <v>790</v>
      </c>
      <c r="D153" s="148">
        <v>3</v>
      </c>
      <c r="F153" s="147"/>
      <c r="G153" s="147"/>
      <c r="H153" s="147"/>
      <c r="I153" s="147"/>
      <c r="J153" s="147"/>
      <c r="K153" s="147"/>
      <c r="L153" s="147"/>
      <c r="M153" s="147"/>
    </row>
    <row r="154" s="145" customFormat="1" ht="45" spans="1:13">
      <c r="A154" s="148"/>
      <c r="B154" s="149"/>
      <c r="C154" s="151" t="s">
        <v>791</v>
      </c>
      <c r="D154" s="148">
        <v>2</v>
      </c>
      <c r="F154" s="147"/>
      <c r="G154" s="147"/>
      <c r="H154" s="147"/>
      <c r="I154" s="147"/>
      <c r="J154" s="147"/>
      <c r="K154" s="147"/>
      <c r="L154" s="147"/>
      <c r="M154" s="147"/>
    </row>
    <row r="155" s="145" customFormat="1" ht="45" spans="1:13">
      <c r="A155" s="148"/>
      <c r="B155" s="149"/>
      <c r="C155" s="151" t="s">
        <v>792</v>
      </c>
      <c r="D155" s="148">
        <v>2</v>
      </c>
      <c r="F155" s="147"/>
      <c r="G155" s="147"/>
      <c r="H155" s="147"/>
      <c r="I155" s="147"/>
      <c r="J155" s="147"/>
      <c r="K155" s="147"/>
      <c r="L155" s="147"/>
      <c r="M155" s="147"/>
    </row>
    <row r="156" s="145" customFormat="1" ht="45" spans="1:13">
      <c r="A156" s="148"/>
      <c r="B156" s="149"/>
      <c r="C156" s="151" t="s">
        <v>793</v>
      </c>
      <c r="D156" s="148">
        <v>2</v>
      </c>
      <c r="F156" s="147"/>
      <c r="G156" s="147"/>
      <c r="H156" s="147"/>
      <c r="I156" s="147"/>
      <c r="J156" s="147"/>
      <c r="K156" s="147"/>
      <c r="L156" s="147"/>
      <c r="M156" s="147"/>
    </row>
    <row r="157" s="145" customFormat="1" ht="30" spans="1:13">
      <c r="A157" s="148"/>
      <c r="B157" s="149"/>
      <c r="C157" s="151" t="s">
        <v>794</v>
      </c>
      <c r="D157" s="148">
        <v>2</v>
      </c>
      <c r="F157" s="147"/>
      <c r="G157" s="147"/>
      <c r="H157" s="147"/>
      <c r="I157" s="147"/>
      <c r="J157" s="147"/>
      <c r="K157" s="147"/>
      <c r="L157" s="147"/>
      <c r="M157" s="147"/>
    </row>
    <row r="158" s="145" customFormat="1" ht="45" spans="1:13">
      <c r="A158" s="148"/>
      <c r="B158" s="149"/>
      <c r="C158" s="151" t="s">
        <v>795</v>
      </c>
      <c r="D158" s="148">
        <v>2</v>
      </c>
      <c r="F158" s="147"/>
      <c r="G158" s="147"/>
      <c r="H158" s="147"/>
      <c r="I158" s="147"/>
      <c r="J158" s="147"/>
      <c r="K158" s="147"/>
      <c r="L158" s="147"/>
      <c r="M158" s="147"/>
    </row>
    <row r="159" s="145" customFormat="1" ht="30" spans="1:13">
      <c r="A159" s="148"/>
      <c r="B159" s="149"/>
      <c r="C159" s="151" t="s">
        <v>796</v>
      </c>
      <c r="D159" s="148">
        <v>1</v>
      </c>
      <c r="F159" s="147"/>
      <c r="G159" s="147"/>
      <c r="H159" s="147"/>
      <c r="I159" s="147"/>
      <c r="J159" s="147"/>
      <c r="K159" s="147"/>
      <c r="L159" s="147"/>
      <c r="M159" s="147"/>
    </row>
    <row r="160" s="145" customFormat="1" ht="45" spans="1:13">
      <c r="A160" s="148"/>
      <c r="B160" s="149"/>
      <c r="C160" s="151" t="s">
        <v>797</v>
      </c>
      <c r="D160" s="148">
        <v>1</v>
      </c>
      <c r="F160" s="147"/>
      <c r="G160" s="147"/>
      <c r="H160" s="147"/>
      <c r="I160" s="147"/>
      <c r="J160" s="147"/>
      <c r="K160" s="147"/>
      <c r="L160" s="147"/>
      <c r="M160" s="147"/>
    </row>
    <row r="161" s="145" customFormat="1" ht="45" spans="1:13">
      <c r="A161" s="148"/>
      <c r="B161" s="149"/>
      <c r="C161" s="151" t="s">
        <v>798</v>
      </c>
      <c r="D161" s="148">
        <v>2</v>
      </c>
      <c r="F161" s="147"/>
      <c r="G161" s="147"/>
      <c r="H161" s="147"/>
      <c r="I161" s="147"/>
      <c r="J161" s="147"/>
      <c r="K161" s="147"/>
      <c r="L161" s="147"/>
      <c r="M161" s="147"/>
    </row>
    <row r="162" s="145" customFormat="1" ht="45" spans="1:13">
      <c r="A162" s="148"/>
      <c r="B162" s="149"/>
      <c r="C162" s="151" t="s">
        <v>799</v>
      </c>
      <c r="D162" s="148">
        <v>1</v>
      </c>
      <c r="F162" s="147"/>
      <c r="G162" s="147"/>
      <c r="H162" s="147"/>
      <c r="I162" s="147"/>
      <c r="J162" s="147"/>
      <c r="K162" s="147"/>
      <c r="L162" s="147"/>
      <c r="M162" s="147"/>
    </row>
    <row r="163" s="145" customFormat="1" ht="45" spans="1:13">
      <c r="A163" s="148"/>
      <c r="B163" s="149"/>
      <c r="C163" s="151" t="s">
        <v>800</v>
      </c>
      <c r="D163" s="148">
        <v>1</v>
      </c>
      <c r="F163" s="147"/>
      <c r="G163" s="147"/>
      <c r="H163" s="147"/>
      <c r="I163" s="147"/>
      <c r="J163" s="147"/>
      <c r="K163" s="147"/>
      <c r="L163" s="147"/>
      <c r="M163" s="147"/>
    </row>
    <row r="164" s="145" customFormat="1" ht="45" spans="1:13">
      <c r="A164" s="148"/>
      <c r="B164" s="149"/>
      <c r="C164" s="151" t="s">
        <v>801</v>
      </c>
      <c r="D164" s="148">
        <v>1</v>
      </c>
      <c r="F164" s="147"/>
      <c r="G164" s="147"/>
      <c r="H164" s="147"/>
      <c r="I164" s="147"/>
      <c r="J164" s="147"/>
      <c r="K164" s="147"/>
      <c r="L164" s="147"/>
      <c r="M164" s="147"/>
    </row>
    <row r="165" s="145" customFormat="1" ht="60" spans="1:13">
      <c r="A165" s="148"/>
      <c r="B165" s="149"/>
      <c r="C165" s="151" t="s">
        <v>802</v>
      </c>
      <c r="D165" s="148">
        <v>1</v>
      </c>
      <c r="F165" s="147"/>
      <c r="G165" s="147"/>
      <c r="H165" s="147"/>
      <c r="I165" s="147"/>
      <c r="J165" s="147"/>
      <c r="K165" s="147"/>
      <c r="L165" s="147"/>
      <c r="M165" s="147"/>
    </row>
    <row r="166" s="145" customFormat="1" ht="45" spans="1:13">
      <c r="A166" s="148">
        <v>7</v>
      </c>
      <c r="B166" s="149" t="s">
        <v>346</v>
      </c>
      <c r="C166" s="151" t="s">
        <v>803</v>
      </c>
      <c r="D166" s="148">
        <v>18</v>
      </c>
      <c r="F166" s="147"/>
      <c r="G166" s="147"/>
      <c r="H166" s="147"/>
      <c r="I166" s="147"/>
      <c r="J166" s="147"/>
      <c r="K166" s="147"/>
      <c r="L166" s="147"/>
      <c r="M166" s="147"/>
    </row>
    <row r="167" s="145" customFormat="1" ht="45" spans="1:13">
      <c r="A167" s="148"/>
      <c r="B167" s="149"/>
      <c r="C167" s="151" t="s">
        <v>760</v>
      </c>
      <c r="D167" s="148">
        <v>24</v>
      </c>
      <c r="F167" s="147"/>
      <c r="G167" s="147"/>
      <c r="H167" s="147"/>
      <c r="I167" s="147"/>
      <c r="J167" s="147"/>
      <c r="K167" s="147"/>
      <c r="L167" s="147"/>
      <c r="M167" s="147"/>
    </row>
    <row r="168" s="145" customFormat="1" ht="45" spans="1:13">
      <c r="A168" s="148"/>
      <c r="B168" s="149"/>
      <c r="C168" s="151" t="s">
        <v>804</v>
      </c>
      <c r="D168" s="148">
        <v>13</v>
      </c>
      <c r="F168" s="147"/>
      <c r="G168" s="147"/>
      <c r="H168" s="147"/>
      <c r="I168" s="147"/>
      <c r="J168" s="147"/>
      <c r="K168" s="147"/>
      <c r="L168" s="147"/>
      <c r="M168" s="147"/>
    </row>
    <row r="169" s="145" customFormat="1" ht="30" spans="1:13">
      <c r="A169" s="148"/>
      <c r="B169" s="149"/>
      <c r="C169" s="151" t="s">
        <v>805</v>
      </c>
      <c r="D169" s="148">
        <v>9</v>
      </c>
      <c r="F169" s="147"/>
      <c r="G169" s="147"/>
      <c r="H169" s="147"/>
      <c r="I169" s="147"/>
      <c r="J169" s="147"/>
      <c r="K169" s="147"/>
      <c r="L169" s="147"/>
      <c r="M169" s="147"/>
    </row>
    <row r="170" s="145" customFormat="1" ht="30" spans="1:13">
      <c r="A170" s="148"/>
      <c r="B170" s="149"/>
      <c r="C170" s="151" t="s">
        <v>806</v>
      </c>
      <c r="D170" s="148">
        <v>6</v>
      </c>
      <c r="F170" s="147"/>
      <c r="G170" s="147"/>
      <c r="H170" s="147"/>
      <c r="I170" s="147"/>
      <c r="J170" s="147"/>
      <c r="K170" s="147"/>
      <c r="L170" s="147"/>
      <c r="M170" s="147"/>
    </row>
    <row r="171" s="145" customFormat="1" ht="45" spans="1:13">
      <c r="A171" s="148"/>
      <c r="B171" s="149"/>
      <c r="C171" s="151" t="s">
        <v>807</v>
      </c>
      <c r="D171" s="148">
        <v>4</v>
      </c>
      <c r="F171" s="147"/>
      <c r="G171" s="147"/>
      <c r="H171" s="147"/>
      <c r="I171" s="147"/>
      <c r="J171" s="147"/>
      <c r="K171" s="147"/>
      <c r="L171" s="147"/>
      <c r="M171" s="147"/>
    </row>
    <row r="172" s="145" customFormat="1" ht="45" spans="1:13">
      <c r="A172" s="148"/>
      <c r="B172" s="149"/>
      <c r="C172" s="151" t="s">
        <v>808</v>
      </c>
      <c r="D172" s="148">
        <v>5</v>
      </c>
      <c r="F172" s="147"/>
      <c r="G172" s="147"/>
      <c r="H172" s="147"/>
      <c r="I172" s="147"/>
      <c r="J172" s="147"/>
      <c r="K172" s="147"/>
      <c r="L172" s="147"/>
      <c r="M172" s="147"/>
    </row>
    <row r="173" s="145" customFormat="1" ht="45" spans="1:13">
      <c r="A173" s="148"/>
      <c r="B173" s="149"/>
      <c r="C173" s="151" t="s">
        <v>809</v>
      </c>
      <c r="D173" s="148">
        <v>5</v>
      </c>
      <c r="F173" s="147"/>
      <c r="G173" s="147"/>
      <c r="H173" s="147"/>
      <c r="I173" s="147"/>
      <c r="J173" s="147"/>
      <c r="K173" s="147"/>
      <c r="L173" s="147"/>
      <c r="M173" s="147"/>
    </row>
    <row r="174" s="145" customFormat="1" ht="45" spans="1:13">
      <c r="A174" s="148"/>
      <c r="B174" s="149"/>
      <c r="C174" s="151" t="s">
        <v>810</v>
      </c>
      <c r="D174" s="148">
        <v>7</v>
      </c>
      <c r="F174" s="147"/>
      <c r="G174" s="147"/>
      <c r="H174" s="147"/>
      <c r="I174" s="147"/>
      <c r="J174" s="147"/>
      <c r="K174" s="147"/>
      <c r="L174" s="147"/>
      <c r="M174" s="147"/>
    </row>
    <row r="175" s="145" customFormat="1" ht="30" spans="1:13">
      <c r="A175" s="148"/>
      <c r="B175" s="149"/>
      <c r="C175" s="151" t="s">
        <v>811</v>
      </c>
      <c r="D175" s="148">
        <v>4</v>
      </c>
      <c r="F175" s="147"/>
      <c r="G175" s="147"/>
      <c r="H175" s="147"/>
      <c r="I175" s="147"/>
      <c r="J175" s="147"/>
      <c r="K175" s="147"/>
      <c r="L175" s="147"/>
      <c r="M175" s="147"/>
    </row>
    <row r="176" s="145" customFormat="1" ht="60" spans="1:13">
      <c r="A176" s="148"/>
      <c r="B176" s="149"/>
      <c r="C176" s="151" t="s">
        <v>812</v>
      </c>
      <c r="D176" s="148">
        <v>6</v>
      </c>
      <c r="F176" s="147"/>
      <c r="G176" s="147"/>
      <c r="H176" s="147"/>
      <c r="I176" s="147"/>
      <c r="J176" s="147"/>
      <c r="K176" s="147"/>
      <c r="L176" s="147"/>
      <c r="M176" s="147"/>
    </row>
    <row r="177" s="145" customFormat="1" ht="60" spans="1:13">
      <c r="A177" s="148"/>
      <c r="B177" s="149"/>
      <c r="C177" s="151" t="s">
        <v>813</v>
      </c>
      <c r="D177" s="148">
        <v>5</v>
      </c>
      <c r="F177" s="147"/>
      <c r="G177" s="147"/>
      <c r="H177" s="147"/>
      <c r="I177" s="147"/>
      <c r="J177" s="147"/>
      <c r="K177" s="147"/>
      <c r="L177" s="147"/>
      <c r="M177" s="147"/>
    </row>
    <row r="178" s="145" customFormat="1" ht="30" spans="1:13">
      <c r="A178" s="148"/>
      <c r="B178" s="149"/>
      <c r="C178" s="151" t="s">
        <v>814</v>
      </c>
      <c r="D178" s="148">
        <v>2</v>
      </c>
      <c r="F178" s="147"/>
      <c r="G178" s="147"/>
      <c r="H178" s="147"/>
      <c r="I178" s="147"/>
      <c r="J178" s="147"/>
      <c r="K178" s="147"/>
      <c r="L178" s="147"/>
      <c r="M178" s="147"/>
    </row>
    <row r="179" s="145" customFormat="1" ht="60" spans="1:13">
      <c r="A179" s="148"/>
      <c r="B179" s="149"/>
      <c r="C179" s="151" t="s">
        <v>815</v>
      </c>
      <c r="D179" s="148">
        <v>2</v>
      </c>
      <c r="F179" s="147"/>
      <c r="G179" s="147"/>
      <c r="H179" s="147"/>
      <c r="I179" s="147"/>
      <c r="J179" s="147"/>
      <c r="K179" s="147"/>
      <c r="L179" s="147"/>
      <c r="M179" s="147"/>
    </row>
    <row r="180" s="145" customFormat="1" ht="45" spans="1:13">
      <c r="A180" s="148"/>
      <c r="B180" s="149"/>
      <c r="C180" s="151" t="s">
        <v>816</v>
      </c>
      <c r="D180" s="148">
        <v>4</v>
      </c>
      <c r="F180" s="147"/>
      <c r="G180" s="147"/>
      <c r="H180" s="147"/>
      <c r="I180" s="147"/>
      <c r="J180" s="147"/>
      <c r="K180" s="147"/>
      <c r="L180" s="147"/>
      <c r="M180" s="147"/>
    </row>
    <row r="181" s="145" customFormat="1" ht="60" spans="1:13">
      <c r="A181" s="148"/>
      <c r="B181" s="149"/>
      <c r="C181" s="151" t="s">
        <v>817</v>
      </c>
      <c r="D181" s="148">
        <v>3</v>
      </c>
      <c r="F181" s="147"/>
      <c r="G181" s="147"/>
      <c r="H181" s="147"/>
      <c r="I181" s="147"/>
      <c r="J181" s="147"/>
      <c r="K181" s="147"/>
      <c r="L181" s="147"/>
      <c r="M181" s="147"/>
    </row>
    <row r="182" s="145" customFormat="1" ht="45" spans="1:13">
      <c r="A182" s="148"/>
      <c r="B182" s="149"/>
      <c r="C182" s="151" t="s">
        <v>818</v>
      </c>
      <c r="D182" s="148">
        <v>4</v>
      </c>
      <c r="F182" s="147"/>
      <c r="G182" s="147"/>
      <c r="H182" s="147"/>
      <c r="I182" s="147"/>
      <c r="J182" s="147"/>
      <c r="K182" s="147"/>
      <c r="L182" s="147"/>
      <c r="M182" s="147"/>
    </row>
    <row r="183" s="145" customFormat="1" ht="45" spans="1:13">
      <c r="A183" s="148"/>
      <c r="B183" s="149"/>
      <c r="C183" s="151" t="s">
        <v>819</v>
      </c>
      <c r="D183" s="148">
        <v>4</v>
      </c>
      <c r="F183" s="147"/>
      <c r="G183" s="147"/>
      <c r="H183" s="147"/>
      <c r="I183" s="147"/>
      <c r="J183" s="147"/>
      <c r="K183" s="147"/>
      <c r="L183" s="147"/>
      <c r="M183" s="147"/>
    </row>
    <row r="184" s="145" customFormat="1" ht="45" spans="1:13">
      <c r="A184" s="148"/>
      <c r="B184" s="149"/>
      <c r="C184" s="151" t="s">
        <v>820</v>
      </c>
      <c r="D184" s="148">
        <v>2</v>
      </c>
      <c r="F184" s="147"/>
      <c r="G184" s="147"/>
      <c r="H184" s="147"/>
      <c r="I184" s="147"/>
      <c r="J184" s="147"/>
      <c r="K184" s="147"/>
      <c r="L184" s="147"/>
      <c r="M184" s="147"/>
    </row>
    <row r="185" s="145" customFormat="1" ht="45" spans="1:13">
      <c r="A185" s="148"/>
      <c r="B185" s="149"/>
      <c r="C185" s="151" t="s">
        <v>821</v>
      </c>
      <c r="D185" s="148">
        <v>4</v>
      </c>
      <c r="F185" s="147"/>
      <c r="G185" s="147"/>
      <c r="H185" s="147"/>
      <c r="I185" s="147"/>
      <c r="J185" s="147"/>
      <c r="K185" s="147"/>
      <c r="L185" s="147"/>
      <c r="M185" s="147"/>
    </row>
    <row r="186" s="145" customFormat="1" ht="45" spans="1:13">
      <c r="A186" s="148"/>
      <c r="B186" s="149"/>
      <c r="C186" s="151" t="s">
        <v>822</v>
      </c>
      <c r="D186" s="148">
        <v>4</v>
      </c>
      <c r="F186" s="147"/>
      <c r="G186" s="147"/>
      <c r="H186" s="147"/>
      <c r="I186" s="147"/>
      <c r="J186" s="147"/>
      <c r="K186" s="147"/>
      <c r="L186" s="147"/>
      <c r="M186" s="147"/>
    </row>
    <row r="187" s="145" customFormat="1" ht="45" spans="1:13">
      <c r="A187" s="148"/>
      <c r="B187" s="149"/>
      <c r="C187" s="151" t="s">
        <v>823</v>
      </c>
      <c r="D187" s="148">
        <v>2</v>
      </c>
      <c r="F187" s="147"/>
      <c r="G187" s="147"/>
      <c r="H187" s="147"/>
      <c r="I187" s="147"/>
      <c r="J187" s="147"/>
      <c r="K187" s="147"/>
      <c r="L187" s="147"/>
      <c r="M187" s="147"/>
    </row>
    <row r="188" s="145" customFormat="1" ht="45" spans="1:13">
      <c r="A188" s="148"/>
      <c r="B188" s="149"/>
      <c r="C188" s="151" t="s">
        <v>824</v>
      </c>
      <c r="D188" s="148">
        <v>3</v>
      </c>
      <c r="F188" s="147"/>
      <c r="G188" s="147"/>
      <c r="H188" s="147"/>
      <c r="I188" s="147"/>
      <c r="J188" s="147"/>
      <c r="K188" s="147"/>
      <c r="L188" s="147"/>
      <c r="M188" s="147"/>
    </row>
    <row r="189" s="145" customFormat="1" ht="45" spans="1:13">
      <c r="A189" s="148"/>
      <c r="B189" s="149"/>
      <c r="C189" s="151" t="s">
        <v>825</v>
      </c>
      <c r="D189" s="148">
        <v>3</v>
      </c>
      <c r="F189" s="147"/>
      <c r="G189" s="147"/>
      <c r="H189" s="147"/>
      <c r="I189" s="147"/>
      <c r="J189" s="147"/>
      <c r="K189" s="147"/>
      <c r="L189" s="147"/>
      <c r="M189" s="147"/>
    </row>
    <row r="190" s="145" customFormat="1" ht="60" spans="1:13">
      <c r="A190" s="148"/>
      <c r="B190" s="149"/>
      <c r="C190" s="151" t="s">
        <v>826</v>
      </c>
      <c r="D190" s="148">
        <v>1</v>
      </c>
      <c r="F190" s="147"/>
      <c r="G190" s="147"/>
      <c r="H190" s="147"/>
      <c r="I190" s="147"/>
      <c r="J190" s="147"/>
      <c r="K190" s="147"/>
      <c r="L190" s="147"/>
      <c r="M190" s="147"/>
    </row>
    <row r="191" s="145" customFormat="1" ht="30" spans="1:13">
      <c r="A191" s="148"/>
      <c r="B191" s="149"/>
      <c r="C191" s="151" t="s">
        <v>827</v>
      </c>
      <c r="D191" s="148">
        <v>2</v>
      </c>
      <c r="F191" s="147"/>
      <c r="G191" s="147"/>
      <c r="H191" s="147"/>
      <c r="I191" s="147"/>
      <c r="J191" s="147"/>
      <c r="K191" s="147"/>
      <c r="L191" s="147"/>
      <c r="M191" s="147"/>
    </row>
    <row r="192" s="145" customFormat="1" ht="30" spans="1:13">
      <c r="A192" s="148"/>
      <c r="B192" s="149"/>
      <c r="C192" s="151" t="s">
        <v>828</v>
      </c>
      <c r="D192" s="148">
        <v>3</v>
      </c>
      <c r="F192" s="147"/>
      <c r="G192" s="147"/>
      <c r="H192" s="147"/>
      <c r="I192" s="147"/>
      <c r="J192" s="147"/>
      <c r="K192" s="147"/>
      <c r="L192" s="147"/>
      <c r="M192" s="147"/>
    </row>
    <row r="193" s="145" customFormat="1" ht="45" spans="1:13">
      <c r="A193" s="148"/>
      <c r="B193" s="149"/>
      <c r="C193" s="151" t="s">
        <v>829</v>
      </c>
      <c r="D193" s="148">
        <v>1</v>
      </c>
      <c r="F193" s="147"/>
      <c r="G193" s="147"/>
      <c r="H193" s="147"/>
      <c r="I193" s="147"/>
      <c r="J193" s="147"/>
      <c r="K193" s="147"/>
      <c r="L193" s="147"/>
      <c r="M193" s="147"/>
    </row>
    <row r="194" s="145" customFormat="1" ht="45" spans="1:13">
      <c r="A194" s="148"/>
      <c r="B194" s="149"/>
      <c r="C194" s="151" t="s">
        <v>830</v>
      </c>
      <c r="D194" s="148">
        <v>1</v>
      </c>
      <c r="F194" s="147"/>
      <c r="G194" s="147"/>
      <c r="H194" s="147"/>
      <c r="I194" s="147"/>
      <c r="J194" s="147"/>
      <c r="K194" s="147"/>
      <c r="L194" s="147"/>
      <c r="M194" s="147"/>
    </row>
    <row r="195" s="145" customFormat="1" ht="45" spans="1:13">
      <c r="A195" s="148"/>
      <c r="B195" s="149"/>
      <c r="C195" s="151" t="s">
        <v>804</v>
      </c>
      <c r="D195" s="148">
        <v>1</v>
      </c>
      <c r="F195" s="147"/>
      <c r="G195" s="147"/>
      <c r="H195" s="147"/>
      <c r="I195" s="147"/>
      <c r="J195" s="147"/>
      <c r="K195" s="147"/>
      <c r="L195" s="147"/>
      <c r="M195" s="147"/>
    </row>
    <row r="196" s="145" customFormat="1" ht="45" spans="1:13">
      <c r="A196" s="148"/>
      <c r="B196" s="149"/>
      <c r="C196" s="151" t="s">
        <v>831</v>
      </c>
      <c r="D196" s="148">
        <v>2</v>
      </c>
      <c r="F196" s="147"/>
      <c r="G196" s="147"/>
      <c r="H196" s="147"/>
      <c r="I196" s="147"/>
      <c r="J196" s="147"/>
      <c r="K196" s="147"/>
      <c r="L196" s="147"/>
      <c r="M196" s="147"/>
    </row>
    <row r="197" s="145" customFormat="1" ht="30" spans="1:13">
      <c r="A197" s="148"/>
      <c r="B197" s="149"/>
      <c r="C197" s="151" t="s">
        <v>832</v>
      </c>
      <c r="D197" s="148">
        <v>1</v>
      </c>
      <c r="F197" s="147"/>
      <c r="G197" s="147"/>
      <c r="H197" s="147"/>
      <c r="I197" s="147"/>
      <c r="J197" s="147"/>
      <c r="K197" s="147"/>
      <c r="L197" s="147"/>
      <c r="M197" s="147"/>
    </row>
    <row r="198" s="145" customFormat="1" ht="60" spans="1:13">
      <c r="A198" s="148"/>
      <c r="B198" s="149"/>
      <c r="C198" s="151" t="s">
        <v>833</v>
      </c>
      <c r="D198" s="148">
        <v>1</v>
      </c>
      <c r="F198" s="147"/>
      <c r="G198" s="147"/>
      <c r="H198" s="147"/>
      <c r="I198" s="147"/>
      <c r="J198" s="147"/>
      <c r="K198" s="147"/>
      <c r="L198" s="147"/>
      <c r="M198" s="147"/>
    </row>
    <row r="199" s="145" customFormat="1" ht="45" spans="1:13">
      <c r="A199" s="148"/>
      <c r="B199" s="149"/>
      <c r="C199" s="151" t="s">
        <v>834</v>
      </c>
      <c r="D199" s="148">
        <v>1</v>
      </c>
      <c r="F199" s="147"/>
      <c r="G199" s="147"/>
      <c r="H199" s="147"/>
      <c r="I199" s="147"/>
      <c r="J199" s="147"/>
      <c r="K199" s="147"/>
      <c r="L199" s="147"/>
      <c r="M199" s="147"/>
    </row>
    <row r="200" s="145" customFormat="1" ht="45" spans="1:13">
      <c r="A200" s="148"/>
      <c r="B200" s="149"/>
      <c r="C200" s="151" t="s">
        <v>835</v>
      </c>
      <c r="D200" s="148">
        <v>1</v>
      </c>
      <c r="F200" s="147"/>
      <c r="G200" s="147"/>
      <c r="H200" s="147"/>
      <c r="I200" s="147"/>
      <c r="J200" s="147"/>
      <c r="K200" s="147"/>
      <c r="L200" s="147"/>
      <c r="M200" s="147"/>
    </row>
    <row r="201" s="145" customFormat="1" ht="90" spans="1:13">
      <c r="A201" s="148"/>
      <c r="B201" s="149"/>
      <c r="C201" s="151" t="s">
        <v>836</v>
      </c>
      <c r="D201" s="148">
        <v>1</v>
      </c>
      <c r="F201" s="147"/>
      <c r="G201" s="147"/>
      <c r="H201" s="147"/>
      <c r="I201" s="147"/>
      <c r="J201" s="147"/>
      <c r="K201" s="147"/>
      <c r="L201" s="147"/>
      <c r="M201" s="147"/>
    </row>
    <row r="202" s="145" customFormat="1" ht="45" spans="1:13">
      <c r="A202" s="148"/>
      <c r="B202" s="149"/>
      <c r="C202" s="151" t="s">
        <v>837</v>
      </c>
      <c r="D202" s="148">
        <v>1</v>
      </c>
      <c r="F202" s="147"/>
      <c r="G202" s="147"/>
      <c r="H202" s="147"/>
      <c r="I202" s="147"/>
      <c r="J202" s="147"/>
      <c r="K202" s="147"/>
      <c r="L202" s="147"/>
      <c r="M202" s="147"/>
    </row>
    <row r="203" s="145" customFormat="1" ht="45" spans="1:13">
      <c r="A203" s="148">
        <v>8</v>
      </c>
      <c r="B203" s="149" t="s">
        <v>417</v>
      </c>
      <c r="C203" s="151" t="s">
        <v>838</v>
      </c>
      <c r="D203" s="148">
        <v>30</v>
      </c>
      <c r="F203" s="147"/>
      <c r="G203" s="147"/>
      <c r="H203" s="147"/>
      <c r="I203" s="147"/>
      <c r="J203" s="147"/>
      <c r="K203" s="147"/>
      <c r="L203" s="147"/>
      <c r="M203" s="147"/>
    </row>
    <row r="204" s="145" customFormat="1" ht="30" spans="1:13">
      <c r="A204" s="148"/>
      <c r="B204" s="149"/>
      <c r="C204" s="151" t="s">
        <v>839</v>
      </c>
      <c r="D204" s="148">
        <v>49</v>
      </c>
      <c r="F204" s="147"/>
      <c r="G204" s="147"/>
      <c r="H204" s="147"/>
      <c r="I204" s="147"/>
      <c r="J204" s="147"/>
      <c r="K204" s="147"/>
      <c r="L204" s="147"/>
      <c r="M204" s="147"/>
    </row>
    <row r="205" s="145" customFormat="1" ht="45" spans="1:13">
      <c r="A205" s="148"/>
      <c r="B205" s="149"/>
      <c r="C205" s="151" t="s">
        <v>840</v>
      </c>
      <c r="D205" s="148">
        <v>18</v>
      </c>
      <c r="F205" s="147"/>
      <c r="G205" s="147"/>
      <c r="H205" s="147"/>
      <c r="I205" s="147"/>
      <c r="J205" s="147"/>
      <c r="K205" s="147"/>
      <c r="L205" s="147"/>
      <c r="M205" s="147"/>
    </row>
    <row r="206" s="145" customFormat="1" ht="45" spans="1:13">
      <c r="A206" s="148"/>
      <c r="B206" s="149"/>
      <c r="C206" s="151" t="s">
        <v>841</v>
      </c>
      <c r="D206" s="148">
        <v>32</v>
      </c>
      <c r="F206" s="147"/>
      <c r="G206" s="147"/>
      <c r="H206" s="147"/>
      <c r="I206" s="147"/>
      <c r="J206" s="147"/>
      <c r="K206" s="147"/>
      <c r="L206" s="147"/>
      <c r="M206" s="147"/>
    </row>
    <row r="207" s="145" customFormat="1" ht="45" spans="1:13">
      <c r="A207" s="148"/>
      <c r="B207" s="149"/>
      <c r="C207" s="151" t="s">
        <v>842</v>
      </c>
      <c r="D207" s="148">
        <v>22</v>
      </c>
      <c r="F207" s="147"/>
      <c r="G207" s="147"/>
      <c r="H207" s="147"/>
      <c r="I207" s="147"/>
      <c r="J207" s="147"/>
      <c r="K207" s="147"/>
      <c r="L207" s="147"/>
      <c r="M207" s="147"/>
    </row>
    <row r="208" s="145" customFormat="1" ht="30" spans="1:13">
      <c r="A208" s="148"/>
      <c r="B208" s="149"/>
      <c r="C208" s="151" t="s">
        <v>843</v>
      </c>
      <c r="D208" s="148">
        <v>4</v>
      </c>
      <c r="F208" s="147"/>
      <c r="G208" s="147"/>
      <c r="H208" s="147"/>
      <c r="I208" s="147"/>
      <c r="J208" s="147"/>
      <c r="K208" s="147"/>
      <c r="L208" s="147"/>
      <c r="M208" s="147"/>
    </row>
    <row r="209" s="145" customFormat="1" ht="30" spans="1:13">
      <c r="A209" s="148"/>
      <c r="B209" s="149"/>
      <c r="C209" s="151" t="s">
        <v>844</v>
      </c>
      <c r="D209" s="148">
        <v>26</v>
      </c>
      <c r="F209" s="147"/>
      <c r="G209" s="147"/>
      <c r="H209" s="147"/>
      <c r="I209" s="147"/>
      <c r="J209" s="147"/>
      <c r="K209" s="147"/>
      <c r="L209" s="147"/>
      <c r="M209" s="147"/>
    </row>
    <row r="210" s="145" customFormat="1" ht="45" spans="1:13">
      <c r="A210" s="148"/>
      <c r="B210" s="149"/>
      <c r="C210" s="151" t="s">
        <v>845</v>
      </c>
      <c r="D210" s="148">
        <v>15</v>
      </c>
      <c r="F210" s="147"/>
      <c r="G210" s="147"/>
      <c r="H210" s="147"/>
      <c r="I210" s="147"/>
      <c r="J210" s="147"/>
      <c r="K210" s="147"/>
      <c r="L210" s="147"/>
      <c r="M210" s="147"/>
    </row>
    <row r="211" s="145" customFormat="1" ht="45" spans="1:13">
      <c r="A211" s="148"/>
      <c r="B211" s="149"/>
      <c r="C211" s="151" t="s">
        <v>804</v>
      </c>
      <c r="D211" s="148">
        <v>26</v>
      </c>
      <c r="F211" s="147"/>
      <c r="G211" s="147"/>
      <c r="H211" s="147"/>
      <c r="I211" s="147"/>
      <c r="J211" s="147"/>
      <c r="K211" s="147"/>
      <c r="L211" s="147"/>
      <c r="M211" s="147"/>
    </row>
    <row r="212" s="145" customFormat="1" ht="30" spans="1:13">
      <c r="A212" s="148"/>
      <c r="B212" s="149"/>
      <c r="C212" s="151" t="s">
        <v>846</v>
      </c>
      <c r="D212" s="148">
        <v>11</v>
      </c>
      <c r="F212" s="147"/>
      <c r="G212" s="147"/>
      <c r="H212" s="147"/>
      <c r="I212" s="147"/>
      <c r="J212" s="147"/>
      <c r="K212" s="147"/>
      <c r="L212" s="147"/>
      <c r="M212" s="147"/>
    </row>
    <row r="213" s="145" customFormat="1" ht="45" spans="1:13">
      <c r="A213" s="148"/>
      <c r="B213" s="149"/>
      <c r="C213" s="151" t="s">
        <v>847</v>
      </c>
      <c r="D213" s="148">
        <v>10</v>
      </c>
      <c r="F213" s="147"/>
      <c r="G213" s="147"/>
      <c r="H213" s="147"/>
      <c r="I213" s="147"/>
      <c r="J213" s="147"/>
      <c r="K213" s="147"/>
      <c r="L213" s="147"/>
      <c r="M213" s="147"/>
    </row>
    <row r="214" s="145" customFormat="1" ht="45" spans="1:13">
      <c r="A214" s="148"/>
      <c r="B214" s="149"/>
      <c r="C214" s="151" t="s">
        <v>848</v>
      </c>
      <c r="D214" s="148">
        <v>22</v>
      </c>
      <c r="F214" s="147"/>
      <c r="G214" s="147"/>
      <c r="H214" s="147"/>
      <c r="I214" s="147"/>
      <c r="J214" s="147"/>
      <c r="K214" s="147"/>
      <c r="L214" s="147"/>
      <c r="M214" s="147"/>
    </row>
    <row r="215" s="145" customFormat="1" ht="45" spans="1:13">
      <c r="A215" s="148"/>
      <c r="B215" s="149"/>
      <c r="C215" s="151" t="s">
        <v>849</v>
      </c>
      <c r="D215" s="148">
        <v>18</v>
      </c>
      <c r="F215" s="147"/>
      <c r="G215" s="147"/>
      <c r="H215" s="147"/>
      <c r="I215" s="147"/>
      <c r="J215" s="147"/>
      <c r="K215" s="147"/>
      <c r="L215" s="147"/>
      <c r="M215" s="147"/>
    </row>
    <row r="216" s="145" customFormat="1" ht="30" spans="1:13">
      <c r="A216" s="148"/>
      <c r="B216" s="149"/>
      <c r="C216" s="151" t="s">
        <v>850</v>
      </c>
      <c r="D216" s="148">
        <v>3</v>
      </c>
      <c r="F216" s="147"/>
      <c r="G216" s="147"/>
      <c r="H216" s="147"/>
      <c r="I216" s="147"/>
      <c r="J216" s="147"/>
      <c r="K216" s="147"/>
      <c r="L216" s="147"/>
      <c r="M216" s="147"/>
    </row>
    <row r="217" s="145" customFormat="1" ht="30" spans="1:13">
      <c r="A217" s="148"/>
      <c r="B217" s="149"/>
      <c r="C217" s="151" t="s">
        <v>851</v>
      </c>
      <c r="D217" s="148">
        <v>14</v>
      </c>
      <c r="F217" s="147"/>
      <c r="G217" s="147"/>
      <c r="H217" s="147"/>
      <c r="I217" s="147"/>
      <c r="J217" s="147"/>
      <c r="K217" s="147"/>
      <c r="L217" s="147"/>
      <c r="M217" s="147"/>
    </row>
    <row r="218" s="145" customFormat="1" ht="45" spans="1:13">
      <c r="A218" s="148"/>
      <c r="B218" s="149"/>
      <c r="C218" s="151" t="s">
        <v>852</v>
      </c>
      <c r="D218" s="148">
        <v>8</v>
      </c>
      <c r="F218" s="147"/>
      <c r="G218" s="147"/>
      <c r="H218" s="147"/>
      <c r="I218" s="147"/>
      <c r="J218" s="147"/>
      <c r="K218" s="147"/>
      <c r="L218" s="147"/>
      <c r="M218" s="147"/>
    </row>
    <row r="219" s="145" customFormat="1" ht="30" spans="1:13">
      <c r="A219" s="148"/>
      <c r="B219" s="149"/>
      <c r="C219" s="151" t="s">
        <v>853</v>
      </c>
      <c r="D219" s="148">
        <v>10</v>
      </c>
      <c r="F219" s="147"/>
      <c r="G219" s="147"/>
      <c r="H219" s="147"/>
      <c r="I219" s="147"/>
      <c r="J219" s="147"/>
      <c r="K219" s="147"/>
      <c r="L219" s="147"/>
      <c r="M219" s="147"/>
    </row>
    <row r="220" s="145" customFormat="1" ht="45" spans="1:13">
      <c r="A220" s="148"/>
      <c r="B220" s="149"/>
      <c r="C220" s="151" t="s">
        <v>854</v>
      </c>
      <c r="D220" s="148">
        <v>14</v>
      </c>
      <c r="F220" s="147"/>
      <c r="G220" s="147"/>
      <c r="H220" s="147"/>
      <c r="I220" s="147"/>
      <c r="J220" s="147"/>
      <c r="K220" s="147"/>
      <c r="L220" s="147"/>
      <c r="M220" s="147"/>
    </row>
    <row r="221" s="145" customFormat="1" ht="45" spans="1:13">
      <c r="A221" s="148"/>
      <c r="B221" s="149"/>
      <c r="C221" s="151" t="s">
        <v>855</v>
      </c>
      <c r="D221" s="148">
        <v>12</v>
      </c>
      <c r="F221" s="147"/>
      <c r="G221" s="147"/>
      <c r="H221" s="147"/>
      <c r="I221" s="147"/>
      <c r="J221" s="147"/>
      <c r="K221" s="147"/>
      <c r="L221" s="147"/>
      <c r="M221" s="147"/>
    </row>
    <row r="222" s="145" customFormat="1" ht="45" spans="1:13">
      <c r="A222" s="148"/>
      <c r="B222" s="149"/>
      <c r="C222" s="151" t="s">
        <v>856</v>
      </c>
      <c r="D222" s="148">
        <v>9</v>
      </c>
      <c r="F222" s="147"/>
      <c r="G222" s="147"/>
      <c r="H222" s="147"/>
      <c r="I222" s="147"/>
      <c r="J222" s="147"/>
      <c r="K222" s="147"/>
      <c r="L222" s="147"/>
      <c r="M222" s="147"/>
    </row>
    <row r="223" s="145" customFormat="1" ht="45" spans="1:13">
      <c r="A223" s="148"/>
      <c r="B223" s="149"/>
      <c r="C223" s="151" t="s">
        <v>857</v>
      </c>
      <c r="D223" s="148">
        <v>11</v>
      </c>
      <c r="F223" s="147"/>
      <c r="G223" s="147"/>
      <c r="H223" s="147"/>
      <c r="I223" s="147"/>
      <c r="J223" s="147"/>
      <c r="K223" s="147"/>
      <c r="L223" s="147"/>
      <c r="M223" s="147"/>
    </row>
    <row r="224" s="145" customFormat="1" ht="45" spans="1:13">
      <c r="A224" s="148"/>
      <c r="B224" s="149"/>
      <c r="C224" s="151" t="s">
        <v>858</v>
      </c>
      <c r="D224" s="148">
        <v>12</v>
      </c>
      <c r="F224" s="147"/>
      <c r="G224" s="147"/>
      <c r="H224" s="147"/>
      <c r="I224" s="147"/>
      <c r="J224" s="147"/>
      <c r="K224" s="147"/>
      <c r="L224" s="147"/>
      <c r="M224" s="147"/>
    </row>
    <row r="225" s="145" customFormat="1" ht="45" spans="1:13">
      <c r="A225" s="148"/>
      <c r="B225" s="149"/>
      <c r="C225" s="151" t="s">
        <v>859</v>
      </c>
      <c r="D225" s="148">
        <v>7</v>
      </c>
      <c r="F225" s="147"/>
      <c r="G225" s="147"/>
      <c r="H225" s="147"/>
      <c r="I225" s="147"/>
      <c r="J225" s="147"/>
      <c r="K225" s="147"/>
      <c r="L225" s="147"/>
      <c r="M225" s="147"/>
    </row>
    <row r="226" s="145" customFormat="1" ht="45" spans="1:13">
      <c r="A226" s="148"/>
      <c r="B226" s="149"/>
      <c r="C226" s="151" t="s">
        <v>860</v>
      </c>
      <c r="D226" s="148">
        <v>9</v>
      </c>
      <c r="F226" s="147"/>
      <c r="G226" s="147"/>
      <c r="H226" s="147"/>
      <c r="I226" s="147"/>
      <c r="J226" s="147"/>
      <c r="K226" s="147"/>
      <c r="L226" s="147"/>
      <c r="M226" s="147"/>
    </row>
    <row r="227" s="145" customFormat="1" ht="45" spans="1:13">
      <c r="A227" s="148"/>
      <c r="B227" s="149"/>
      <c r="C227" s="151" t="s">
        <v>861</v>
      </c>
      <c r="D227" s="148">
        <v>9</v>
      </c>
      <c r="F227" s="147"/>
      <c r="G227" s="147"/>
      <c r="H227" s="147"/>
      <c r="I227" s="147"/>
      <c r="J227" s="147"/>
      <c r="K227" s="147"/>
      <c r="L227" s="147"/>
      <c r="M227" s="147"/>
    </row>
    <row r="228" s="145" customFormat="1" ht="45" spans="1:13">
      <c r="A228" s="148"/>
      <c r="B228" s="149"/>
      <c r="C228" s="151" t="s">
        <v>862</v>
      </c>
      <c r="D228" s="148">
        <v>10</v>
      </c>
      <c r="F228" s="147"/>
      <c r="G228" s="147"/>
      <c r="H228" s="147"/>
      <c r="I228" s="147"/>
      <c r="J228" s="147"/>
      <c r="K228" s="147"/>
      <c r="L228" s="147"/>
      <c r="M228" s="147"/>
    </row>
    <row r="229" s="145" customFormat="1" ht="45" spans="1:13">
      <c r="A229" s="148"/>
      <c r="B229" s="149"/>
      <c r="C229" s="151" t="s">
        <v>863</v>
      </c>
      <c r="D229" s="148">
        <v>7</v>
      </c>
      <c r="F229" s="147"/>
      <c r="G229" s="147"/>
      <c r="H229" s="147"/>
      <c r="I229" s="147"/>
      <c r="J229" s="147"/>
      <c r="K229" s="147"/>
      <c r="L229" s="147"/>
      <c r="M229" s="147"/>
    </row>
    <row r="230" s="145" customFormat="1" ht="30" spans="1:13">
      <c r="A230" s="148"/>
      <c r="B230" s="149"/>
      <c r="C230" s="151" t="s">
        <v>864</v>
      </c>
      <c r="D230" s="148">
        <v>7</v>
      </c>
      <c r="F230" s="147"/>
      <c r="G230" s="147"/>
      <c r="H230" s="147"/>
      <c r="I230" s="147"/>
      <c r="J230" s="147"/>
      <c r="K230" s="147"/>
      <c r="L230" s="147"/>
      <c r="M230" s="147"/>
    </row>
    <row r="231" s="145" customFormat="1" ht="60" spans="1:13">
      <c r="A231" s="148"/>
      <c r="B231" s="149"/>
      <c r="C231" s="151" t="s">
        <v>865</v>
      </c>
      <c r="D231" s="148">
        <v>8</v>
      </c>
      <c r="F231" s="147"/>
      <c r="G231" s="147"/>
      <c r="H231" s="147"/>
      <c r="I231" s="147"/>
      <c r="J231" s="147"/>
      <c r="K231" s="147"/>
      <c r="L231" s="147"/>
      <c r="M231" s="147"/>
    </row>
    <row r="232" s="145" customFormat="1" ht="60" spans="1:13">
      <c r="A232" s="148"/>
      <c r="B232" s="149"/>
      <c r="C232" s="151" t="s">
        <v>866</v>
      </c>
      <c r="D232" s="148">
        <v>6</v>
      </c>
      <c r="F232" s="147"/>
      <c r="G232" s="147"/>
      <c r="H232" s="147"/>
      <c r="I232" s="147"/>
      <c r="J232" s="147"/>
      <c r="K232" s="147"/>
      <c r="L232" s="147"/>
      <c r="M232" s="147"/>
    </row>
    <row r="233" s="145" customFormat="1" ht="45" spans="1:13">
      <c r="A233" s="148"/>
      <c r="B233" s="149"/>
      <c r="C233" s="151" t="s">
        <v>867</v>
      </c>
      <c r="D233" s="148">
        <v>3</v>
      </c>
      <c r="F233" s="147"/>
      <c r="G233" s="147"/>
      <c r="H233" s="147"/>
      <c r="I233" s="147"/>
      <c r="J233" s="147"/>
      <c r="K233" s="147"/>
      <c r="L233" s="147"/>
      <c r="M233" s="147"/>
    </row>
    <row r="234" s="145" customFormat="1" ht="45" spans="1:13">
      <c r="A234" s="148"/>
      <c r="B234" s="149"/>
      <c r="C234" s="151" t="s">
        <v>868</v>
      </c>
      <c r="D234" s="148">
        <v>6</v>
      </c>
      <c r="F234" s="147"/>
      <c r="G234" s="147"/>
      <c r="H234" s="147"/>
      <c r="I234" s="147"/>
      <c r="J234" s="147"/>
      <c r="K234" s="147"/>
      <c r="L234" s="147"/>
      <c r="M234" s="147"/>
    </row>
    <row r="235" s="145" customFormat="1" ht="45" spans="1:13">
      <c r="A235" s="148"/>
      <c r="B235" s="149"/>
      <c r="C235" s="151" t="s">
        <v>869</v>
      </c>
      <c r="D235" s="148">
        <v>6</v>
      </c>
      <c r="F235" s="147"/>
      <c r="G235" s="147"/>
      <c r="H235" s="147"/>
      <c r="I235" s="147"/>
      <c r="J235" s="147"/>
      <c r="K235" s="147"/>
      <c r="L235" s="147"/>
      <c r="M235" s="147"/>
    </row>
    <row r="236" s="145" customFormat="1" ht="45" spans="1:13">
      <c r="A236" s="148"/>
      <c r="B236" s="149"/>
      <c r="C236" s="151" t="s">
        <v>810</v>
      </c>
      <c r="D236" s="148">
        <v>7</v>
      </c>
      <c r="F236" s="147"/>
      <c r="G236" s="147"/>
      <c r="H236" s="147"/>
      <c r="I236" s="147"/>
      <c r="J236" s="147"/>
      <c r="K236" s="147"/>
      <c r="L236" s="147"/>
      <c r="M236" s="147"/>
    </row>
    <row r="237" s="145" customFormat="1" ht="60" spans="1:13">
      <c r="A237" s="148"/>
      <c r="B237" s="149"/>
      <c r="C237" s="151" t="s">
        <v>870</v>
      </c>
      <c r="D237" s="148">
        <v>5</v>
      </c>
      <c r="F237" s="147"/>
      <c r="G237" s="147"/>
      <c r="H237" s="147"/>
      <c r="I237" s="147"/>
      <c r="J237" s="147"/>
      <c r="K237" s="147"/>
      <c r="L237" s="147"/>
      <c r="M237" s="147"/>
    </row>
    <row r="238" s="145" customFormat="1" ht="45" spans="1:13">
      <c r="A238" s="148"/>
      <c r="B238" s="149"/>
      <c r="C238" s="151" t="s">
        <v>871</v>
      </c>
      <c r="D238" s="148">
        <v>6</v>
      </c>
      <c r="F238" s="147"/>
      <c r="G238" s="147"/>
      <c r="H238" s="147"/>
      <c r="I238" s="147"/>
      <c r="J238" s="147"/>
      <c r="K238" s="147"/>
      <c r="L238" s="147"/>
      <c r="M238" s="147"/>
    </row>
    <row r="239" s="145" customFormat="1" ht="45" spans="1:13">
      <c r="A239" s="148"/>
      <c r="B239" s="149"/>
      <c r="C239" s="151" t="s">
        <v>872</v>
      </c>
      <c r="D239" s="148">
        <v>1</v>
      </c>
      <c r="F239" s="147"/>
      <c r="G239" s="147"/>
      <c r="H239" s="147"/>
      <c r="I239" s="147"/>
      <c r="J239" s="147"/>
      <c r="K239" s="147"/>
      <c r="L239" s="147"/>
      <c r="M239" s="147"/>
    </row>
    <row r="240" s="145" customFormat="1" ht="30" spans="1:13">
      <c r="A240" s="148"/>
      <c r="B240" s="149"/>
      <c r="C240" s="151" t="s">
        <v>873</v>
      </c>
      <c r="D240" s="148">
        <v>1</v>
      </c>
      <c r="F240" s="147"/>
      <c r="G240" s="147"/>
      <c r="H240" s="147"/>
      <c r="I240" s="147"/>
      <c r="J240" s="147"/>
      <c r="K240" s="147"/>
      <c r="L240" s="147"/>
      <c r="M240" s="147"/>
    </row>
    <row r="241" s="145" customFormat="1" ht="60" spans="1:13">
      <c r="A241" s="148"/>
      <c r="B241" s="149"/>
      <c r="C241" s="151" t="s">
        <v>817</v>
      </c>
      <c r="D241" s="148">
        <v>3</v>
      </c>
      <c r="F241" s="147"/>
      <c r="G241" s="147"/>
      <c r="H241" s="147"/>
      <c r="I241" s="147"/>
      <c r="J241" s="147"/>
      <c r="K241" s="147"/>
      <c r="L241" s="147"/>
      <c r="M241" s="147"/>
    </row>
    <row r="242" s="145" customFormat="1" ht="45" spans="1:13">
      <c r="A242" s="148"/>
      <c r="B242" s="149"/>
      <c r="C242" s="151" t="s">
        <v>874</v>
      </c>
      <c r="D242" s="148">
        <v>5</v>
      </c>
      <c r="F242" s="147"/>
      <c r="G242" s="147"/>
      <c r="H242" s="147"/>
      <c r="I242" s="147"/>
      <c r="J242" s="147"/>
      <c r="K242" s="147"/>
      <c r="L242" s="147"/>
      <c r="M242" s="147"/>
    </row>
    <row r="243" s="145" customFormat="1" ht="45" spans="1:13">
      <c r="A243" s="148"/>
      <c r="B243" s="149"/>
      <c r="C243" s="151" t="s">
        <v>875</v>
      </c>
      <c r="D243" s="148">
        <v>1</v>
      </c>
      <c r="F243" s="147"/>
      <c r="G243" s="147"/>
      <c r="H243" s="147"/>
      <c r="I243" s="147"/>
      <c r="J243" s="147"/>
      <c r="K243" s="147"/>
      <c r="L243" s="147"/>
      <c r="M243" s="147"/>
    </row>
    <row r="244" s="145" customFormat="1" ht="60" spans="1:13">
      <c r="A244" s="148"/>
      <c r="B244" s="149"/>
      <c r="C244" s="151" t="s">
        <v>876</v>
      </c>
      <c r="D244" s="148">
        <v>3</v>
      </c>
      <c r="F244" s="147"/>
      <c r="G244" s="147"/>
      <c r="H244" s="147"/>
      <c r="I244" s="147"/>
      <c r="J244" s="147"/>
      <c r="K244" s="147"/>
      <c r="L244" s="147"/>
      <c r="M244" s="147"/>
    </row>
    <row r="245" s="145" customFormat="1" ht="45" spans="1:13">
      <c r="A245" s="148"/>
      <c r="B245" s="149"/>
      <c r="C245" s="151" t="s">
        <v>877</v>
      </c>
      <c r="D245" s="148">
        <v>4</v>
      </c>
      <c r="F245" s="147"/>
      <c r="G245" s="147"/>
      <c r="H245" s="147"/>
      <c r="I245" s="147"/>
      <c r="J245" s="147"/>
      <c r="K245" s="147"/>
      <c r="L245" s="147"/>
      <c r="M245" s="147"/>
    </row>
    <row r="246" s="145" customFormat="1" ht="30" spans="1:13">
      <c r="A246" s="148"/>
      <c r="B246" s="149"/>
      <c r="C246" s="151" t="s">
        <v>878</v>
      </c>
      <c r="D246" s="148">
        <v>3</v>
      </c>
      <c r="F246" s="147"/>
      <c r="G246" s="147"/>
      <c r="H246" s="147"/>
      <c r="I246" s="147"/>
      <c r="J246" s="147"/>
      <c r="K246" s="147"/>
      <c r="L246" s="147"/>
      <c r="M246" s="147"/>
    </row>
    <row r="247" s="145" customFormat="1" ht="45" spans="1:13">
      <c r="A247" s="148"/>
      <c r="B247" s="149"/>
      <c r="C247" s="151" t="s">
        <v>820</v>
      </c>
      <c r="D247" s="148">
        <v>1</v>
      </c>
      <c r="F247" s="147"/>
      <c r="G247" s="147"/>
      <c r="H247" s="147"/>
      <c r="I247" s="147"/>
      <c r="J247" s="147"/>
      <c r="K247" s="147"/>
      <c r="L247" s="147"/>
      <c r="M247" s="147"/>
    </row>
    <row r="248" s="145" customFormat="1" ht="60" spans="1:13">
      <c r="A248" s="148"/>
      <c r="B248" s="149"/>
      <c r="C248" s="151" t="s">
        <v>879</v>
      </c>
      <c r="D248" s="148">
        <v>1</v>
      </c>
      <c r="F248" s="147"/>
      <c r="G248" s="147"/>
      <c r="H248" s="147"/>
      <c r="I248" s="147"/>
      <c r="J248" s="147"/>
      <c r="K248" s="147"/>
      <c r="L248" s="147"/>
      <c r="M248" s="147"/>
    </row>
    <row r="249" s="145" customFormat="1" ht="45" spans="1:13">
      <c r="A249" s="148"/>
      <c r="B249" s="149"/>
      <c r="C249" s="151" t="s">
        <v>823</v>
      </c>
      <c r="D249" s="148">
        <v>2</v>
      </c>
      <c r="F249" s="147"/>
      <c r="G249" s="147"/>
      <c r="H249" s="147"/>
      <c r="I249" s="147"/>
      <c r="J249" s="147"/>
      <c r="K249" s="147"/>
      <c r="L249" s="147"/>
      <c r="M249" s="147"/>
    </row>
    <row r="250" s="145" customFormat="1" ht="45" spans="1:13">
      <c r="A250" s="148"/>
      <c r="B250" s="149"/>
      <c r="C250" s="151" t="s">
        <v>880</v>
      </c>
      <c r="D250" s="148">
        <v>2</v>
      </c>
      <c r="F250" s="147"/>
      <c r="G250" s="147"/>
      <c r="H250" s="147"/>
      <c r="I250" s="147"/>
      <c r="J250" s="147"/>
      <c r="K250" s="147"/>
      <c r="L250" s="147"/>
      <c r="M250" s="147"/>
    </row>
    <row r="251" s="145" customFormat="1" ht="60" spans="1:13">
      <c r="A251" s="148"/>
      <c r="B251" s="149"/>
      <c r="C251" s="151" t="s">
        <v>881</v>
      </c>
      <c r="D251" s="148">
        <v>4</v>
      </c>
      <c r="F251" s="147"/>
      <c r="G251" s="147"/>
      <c r="H251" s="147"/>
      <c r="I251" s="147"/>
      <c r="J251" s="147"/>
      <c r="K251" s="147"/>
      <c r="L251" s="147"/>
      <c r="M251" s="147"/>
    </row>
    <row r="252" s="145" customFormat="1" ht="45" spans="1:13">
      <c r="A252" s="148"/>
      <c r="B252" s="149"/>
      <c r="C252" s="151" t="s">
        <v>882</v>
      </c>
      <c r="D252" s="148">
        <v>2</v>
      </c>
      <c r="F252" s="147"/>
      <c r="G252" s="147"/>
      <c r="H252" s="147"/>
      <c r="I252" s="147"/>
      <c r="J252" s="147"/>
      <c r="K252" s="147"/>
      <c r="L252" s="147"/>
      <c r="M252" s="147"/>
    </row>
    <row r="253" s="145" customFormat="1" ht="60" spans="1:13">
      <c r="A253" s="148"/>
      <c r="B253" s="149"/>
      <c r="C253" s="151" t="s">
        <v>883</v>
      </c>
      <c r="D253" s="148">
        <v>2</v>
      </c>
      <c r="F253" s="147"/>
      <c r="G253" s="147"/>
      <c r="H253" s="147"/>
      <c r="I253" s="147"/>
      <c r="J253" s="147"/>
      <c r="K253" s="147"/>
      <c r="L253" s="147"/>
      <c r="M253" s="147"/>
    </row>
    <row r="254" s="145" customFormat="1" ht="45" spans="1:13">
      <c r="A254" s="148"/>
      <c r="B254" s="149"/>
      <c r="C254" s="151" t="s">
        <v>884</v>
      </c>
      <c r="D254" s="148">
        <v>2</v>
      </c>
      <c r="F254" s="147"/>
      <c r="G254" s="147"/>
      <c r="H254" s="147"/>
      <c r="I254" s="147"/>
      <c r="J254" s="147"/>
      <c r="K254" s="147"/>
      <c r="L254" s="147"/>
      <c r="M254" s="147"/>
    </row>
    <row r="255" s="145" customFormat="1" ht="30" spans="1:13">
      <c r="A255" s="148"/>
      <c r="B255" s="149"/>
      <c r="C255" s="151" t="s">
        <v>885</v>
      </c>
      <c r="D255" s="148">
        <v>4</v>
      </c>
      <c r="F255" s="147"/>
      <c r="G255" s="147"/>
      <c r="H255" s="147"/>
      <c r="I255" s="147"/>
      <c r="J255" s="147"/>
      <c r="K255" s="147"/>
      <c r="L255" s="147"/>
      <c r="M255" s="147"/>
    </row>
    <row r="256" s="145" customFormat="1" ht="45" spans="1:13">
      <c r="A256" s="148"/>
      <c r="B256" s="149"/>
      <c r="C256" s="151" t="s">
        <v>824</v>
      </c>
      <c r="D256" s="148">
        <v>3</v>
      </c>
      <c r="F256" s="147"/>
      <c r="G256" s="147"/>
      <c r="H256" s="147"/>
      <c r="I256" s="147"/>
      <c r="J256" s="147"/>
      <c r="K256" s="147"/>
      <c r="L256" s="147"/>
      <c r="M256" s="147"/>
    </row>
    <row r="257" s="145" customFormat="1" ht="45" spans="1:13">
      <c r="A257" s="148"/>
      <c r="B257" s="149"/>
      <c r="C257" s="151" t="s">
        <v>886</v>
      </c>
      <c r="D257" s="148">
        <v>3</v>
      </c>
      <c r="F257" s="147"/>
      <c r="G257" s="147"/>
      <c r="H257" s="147"/>
      <c r="I257" s="147"/>
      <c r="J257" s="147"/>
      <c r="K257" s="147"/>
      <c r="L257" s="147"/>
      <c r="M257" s="147"/>
    </row>
    <row r="258" s="145" customFormat="1" ht="60" spans="1:13">
      <c r="A258" s="148"/>
      <c r="B258" s="149"/>
      <c r="C258" s="151" t="s">
        <v>887</v>
      </c>
      <c r="D258" s="148">
        <v>1</v>
      </c>
      <c r="F258" s="147"/>
      <c r="G258" s="147"/>
      <c r="H258" s="147"/>
      <c r="I258" s="147"/>
      <c r="J258" s="147"/>
      <c r="K258" s="147"/>
      <c r="L258" s="147"/>
      <c r="M258" s="147"/>
    </row>
    <row r="259" s="145" customFormat="1" ht="45" spans="1:13">
      <c r="A259" s="148"/>
      <c r="B259" s="149"/>
      <c r="C259" s="151" t="s">
        <v>888</v>
      </c>
      <c r="D259" s="148">
        <v>2</v>
      </c>
      <c r="F259" s="147"/>
      <c r="G259" s="147"/>
      <c r="H259" s="147"/>
      <c r="I259" s="147"/>
      <c r="J259" s="147"/>
      <c r="K259" s="147"/>
      <c r="L259" s="147"/>
      <c r="M259" s="147"/>
    </row>
    <row r="260" s="145" customFormat="1" ht="60" spans="1:13">
      <c r="A260" s="148"/>
      <c r="B260" s="149"/>
      <c r="C260" s="151" t="s">
        <v>889</v>
      </c>
      <c r="D260" s="148">
        <v>3</v>
      </c>
      <c r="F260" s="147"/>
      <c r="G260" s="147"/>
      <c r="H260" s="147"/>
      <c r="I260" s="147"/>
      <c r="J260" s="147"/>
      <c r="K260" s="147"/>
      <c r="L260" s="147"/>
      <c r="M260" s="147"/>
    </row>
    <row r="261" s="145" customFormat="1" ht="45" spans="1:13">
      <c r="A261" s="148"/>
      <c r="B261" s="149"/>
      <c r="C261" s="151" t="s">
        <v>890</v>
      </c>
      <c r="D261" s="148">
        <v>3</v>
      </c>
      <c r="F261" s="147"/>
      <c r="G261" s="147"/>
      <c r="H261" s="147"/>
      <c r="I261" s="147"/>
      <c r="J261" s="147"/>
      <c r="K261" s="147"/>
      <c r="L261" s="147"/>
      <c r="M261" s="147"/>
    </row>
    <row r="262" s="145" customFormat="1" ht="45" spans="1:13">
      <c r="A262" s="148"/>
      <c r="B262" s="149"/>
      <c r="C262" s="151" t="s">
        <v>825</v>
      </c>
      <c r="D262" s="148">
        <v>3</v>
      </c>
      <c r="F262" s="147"/>
      <c r="G262" s="147"/>
      <c r="H262" s="147"/>
      <c r="I262" s="147"/>
      <c r="J262" s="147"/>
      <c r="K262" s="147"/>
      <c r="L262" s="147"/>
      <c r="M262" s="147"/>
    </row>
    <row r="263" s="145" customFormat="1" ht="45" spans="1:13">
      <c r="A263" s="148"/>
      <c r="B263" s="149"/>
      <c r="C263" s="151" t="s">
        <v>891</v>
      </c>
      <c r="D263" s="148">
        <v>3</v>
      </c>
      <c r="F263" s="147"/>
      <c r="G263" s="147"/>
      <c r="H263" s="147"/>
      <c r="I263" s="147"/>
      <c r="J263" s="147"/>
      <c r="K263" s="147"/>
      <c r="L263" s="147"/>
      <c r="M263" s="147"/>
    </row>
    <row r="264" s="145" customFormat="1" ht="45" spans="1:13">
      <c r="A264" s="148"/>
      <c r="B264" s="149"/>
      <c r="C264" s="151" t="s">
        <v>892</v>
      </c>
      <c r="D264" s="148">
        <v>2</v>
      </c>
      <c r="F264" s="147"/>
      <c r="G264" s="147"/>
      <c r="H264" s="147"/>
      <c r="I264" s="147"/>
      <c r="J264" s="147"/>
      <c r="K264" s="147"/>
      <c r="L264" s="147"/>
      <c r="M264" s="147"/>
    </row>
    <row r="265" s="145" customFormat="1" ht="45" spans="1:13">
      <c r="A265" s="148"/>
      <c r="B265" s="149"/>
      <c r="C265" s="151" t="s">
        <v>840</v>
      </c>
      <c r="D265" s="148">
        <v>1</v>
      </c>
      <c r="F265" s="147"/>
      <c r="G265" s="147"/>
      <c r="H265" s="147"/>
      <c r="I265" s="147"/>
      <c r="J265" s="147"/>
      <c r="K265" s="147"/>
      <c r="L265" s="147"/>
      <c r="M265" s="147"/>
    </row>
    <row r="266" s="145" customFormat="1" ht="45" spans="1:13">
      <c r="A266" s="148"/>
      <c r="B266" s="149"/>
      <c r="C266" s="151" t="s">
        <v>893</v>
      </c>
      <c r="D266" s="148">
        <v>1</v>
      </c>
      <c r="F266" s="147"/>
      <c r="G266" s="147"/>
      <c r="H266" s="147"/>
      <c r="I266" s="147"/>
      <c r="J266" s="147"/>
      <c r="K266" s="147"/>
      <c r="L266" s="147"/>
      <c r="M266" s="147"/>
    </row>
    <row r="267" s="145" customFormat="1" ht="60" spans="1:13">
      <c r="A267" s="148"/>
      <c r="B267" s="149"/>
      <c r="C267" s="151" t="s">
        <v>894</v>
      </c>
      <c r="D267" s="148">
        <v>2</v>
      </c>
      <c r="F267" s="147"/>
      <c r="G267" s="147"/>
      <c r="H267" s="147"/>
      <c r="I267" s="147"/>
      <c r="J267" s="147"/>
      <c r="K267" s="147"/>
      <c r="L267" s="147"/>
      <c r="M267" s="147"/>
    </row>
    <row r="268" s="145" customFormat="1" ht="45" spans="1:13">
      <c r="A268" s="148"/>
      <c r="B268" s="149"/>
      <c r="C268" s="151" t="s">
        <v>895</v>
      </c>
      <c r="D268" s="148">
        <v>1</v>
      </c>
      <c r="F268" s="147"/>
      <c r="G268" s="147"/>
      <c r="H268" s="147"/>
      <c r="I268" s="147"/>
      <c r="J268" s="147"/>
      <c r="K268" s="147"/>
      <c r="L268" s="147"/>
      <c r="M268" s="147"/>
    </row>
    <row r="269" s="145" customFormat="1" ht="60" spans="1:13">
      <c r="A269" s="148"/>
      <c r="B269" s="149"/>
      <c r="C269" s="151" t="s">
        <v>896</v>
      </c>
      <c r="D269" s="148">
        <v>1</v>
      </c>
      <c r="F269" s="147"/>
      <c r="G269" s="147"/>
      <c r="H269" s="147"/>
      <c r="I269" s="147"/>
      <c r="J269" s="147"/>
      <c r="K269" s="147"/>
      <c r="L269" s="147"/>
      <c r="M269" s="147"/>
    </row>
    <row r="270" s="145" customFormat="1" ht="60" spans="1:13">
      <c r="A270" s="148"/>
      <c r="B270" s="149"/>
      <c r="C270" s="151" t="s">
        <v>897</v>
      </c>
      <c r="D270" s="148">
        <v>1</v>
      </c>
      <c r="F270" s="147"/>
      <c r="G270" s="147"/>
      <c r="H270" s="147"/>
      <c r="I270" s="147"/>
      <c r="J270" s="147"/>
      <c r="K270" s="147"/>
      <c r="L270" s="147"/>
      <c r="M270" s="147"/>
    </row>
    <row r="271" s="145" customFormat="1" ht="60" spans="1:13">
      <c r="A271" s="148"/>
      <c r="B271" s="149"/>
      <c r="C271" s="151" t="s">
        <v>898</v>
      </c>
      <c r="D271" s="148">
        <v>2</v>
      </c>
      <c r="F271" s="147"/>
      <c r="G271" s="147"/>
      <c r="H271" s="147"/>
      <c r="I271" s="147"/>
      <c r="J271" s="147"/>
      <c r="K271" s="147"/>
      <c r="L271" s="147"/>
      <c r="M271" s="147"/>
    </row>
    <row r="272" s="145" customFormat="1" ht="60" spans="1:13">
      <c r="A272" s="148"/>
      <c r="B272" s="149"/>
      <c r="C272" s="151" t="s">
        <v>899</v>
      </c>
      <c r="D272" s="148">
        <v>1</v>
      </c>
      <c r="F272" s="147"/>
      <c r="G272" s="147"/>
      <c r="H272" s="147"/>
      <c r="I272" s="147"/>
      <c r="J272" s="147"/>
      <c r="K272" s="147"/>
      <c r="L272" s="147"/>
      <c r="M272" s="147"/>
    </row>
    <row r="273" s="145" customFormat="1" ht="45" spans="1:13">
      <c r="A273" s="148"/>
      <c r="B273" s="149"/>
      <c r="C273" s="151" t="s">
        <v>900</v>
      </c>
      <c r="D273" s="148">
        <v>1</v>
      </c>
      <c r="F273" s="147"/>
      <c r="G273" s="147"/>
      <c r="H273" s="147"/>
      <c r="I273" s="147"/>
      <c r="J273" s="147"/>
      <c r="K273" s="147"/>
      <c r="L273" s="147"/>
      <c r="M273" s="147"/>
    </row>
    <row r="274" s="145" customFormat="1" ht="45" spans="1:13">
      <c r="A274" s="148"/>
      <c r="B274" s="149"/>
      <c r="C274" s="151" t="s">
        <v>901</v>
      </c>
      <c r="D274" s="148">
        <v>1</v>
      </c>
      <c r="F274" s="147"/>
      <c r="G274" s="147"/>
      <c r="H274" s="147"/>
      <c r="I274" s="147"/>
      <c r="J274" s="147"/>
      <c r="K274" s="147"/>
      <c r="L274" s="147"/>
      <c r="M274" s="147"/>
    </row>
    <row r="275" s="145" customFormat="1" ht="60" spans="1:13">
      <c r="A275" s="148"/>
      <c r="B275" s="149"/>
      <c r="C275" s="151" t="s">
        <v>902</v>
      </c>
      <c r="D275" s="148">
        <v>1</v>
      </c>
      <c r="F275" s="147"/>
      <c r="G275" s="147"/>
      <c r="H275" s="147"/>
      <c r="I275" s="147"/>
      <c r="J275" s="147"/>
      <c r="K275" s="147"/>
      <c r="L275" s="147"/>
      <c r="M275" s="147"/>
    </row>
    <row r="276" s="145" customFormat="1" ht="60" spans="1:13">
      <c r="A276" s="148">
        <v>9</v>
      </c>
      <c r="B276" s="149" t="s">
        <v>391</v>
      </c>
      <c r="C276" s="151" t="s">
        <v>903</v>
      </c>
      <c r="D276" s="148">
        <v>20</v>
      </c>
      <c r="F276" s="147"/>
      <c r="G276" s="147"/>
      <c r="H276" s="147"/>
      <c r="I276" s="147"/>
      <c r="J276" s="147"/>
      <c r="K276" s="147"/>
      <c r="L276" s="147"/>
      <c r="M276" s="147"/>
    </row>
    <row r="277" s="145" customFormat="1" ht="45" spans="1:13">
      <c r="A277" s="148"/>
      <c r="B277" s="149"/>
      <c r="C277" s="151" t="s">
        <v>904</v>
      </c>
      <c r="D277" s="148">
        <v>28</v>
      </c>
      <c r="F277" s="147"/>
      <c r="G277" s="147"/>
      <c r="H277" s="147"/>
      <c r="I277" s="147"/>
      <c r="J277" s="147"/>
      <c r="K277" s="147"/>
      <c r="L277" s="147"/>
      <c r="M277" s="147"/>
    </row>
    <row r="278" s="145" customFormat="1" ht="30" spans="1:13">
      <c r="A278" s="148"/>
      <c r="B278" s="149"/>
      <c r="C278" s="151" t="s">
        <v>905</v>
      </c>
      <c r="D278" s="148">
        <v>34</v>
      </c>
      <c r="F278" s="147"/>
      <c r="G278" s="147"/>
      <c r="H278" s="147"/>
      <c r="I278" s="147"/>
      <c r="J278" s="147"/>
      <c r="K278" s="147"/>
      <c r="L278" s="147"/>
      <c r="M278" s="147"/>
    </row>
    <row r="279" s="145" customFormat="1" ht="30" spans="1:13">
      <c r="A279" s="148"/>
      <c r="B279" s="149"/>
      <c r="C279" s="151" t="s">
        <v>906</v>
      </c>
      <c r="D279" s="148">
        <v>19</v>
      </c>
      <c r="F279" s="147"/>
      <c r="G279" s="147"/>
      <c r="H279" s="147"/>
      <c r="I279" s="147"/>
      <c r="J279" s="147"/>
      <c r="K279" s="147"/>
      <c r="L279" s="147"/>
      <c r="M279" s="147"/>
    </row>
    <row r="280" s="145" customFormat="1" ht="45" spans="1:13">
      <c r="A280" s="148"/>
      <c r="B280" s="149"/>
      <c r="C280" s="151" t="s">
        <v>907</v>
      </c>
      <c r="D280" s="148">
        <v>7</v>
      </c>
      <c r="F280" s="147"/>
      <c r="G280" s="147"/>
      <c r="H280" s="147"/>
      <c r="I280" s="147"/>
      <c r="J280" s="147"/>
      <c r="K280" s="147"/>
      <c r="L280" s="147"/>
      <c r="M280" s="147"/>
    </row>
    <row r="281" s="145" customFormat="1" ht="30" spans="1:13">
      <c r="A281" s="148"/>
      <c r="B281" s="149"/>
      <c r="C281" s="151" t="s">
        <v>908</v>
      </c>
      <c r="D281" s="148">
        <v>5</v>
      </c>
      <c r="F281" s="147"/>
      <c r="G281" s="147"/>
      <c r="H281" s="147"/>
      <c r="I281" s="147"/>
      <c r="J281" s="147"/>
      <c r="K281" s="147"/>
      <c r="L281" s="147"/>
      <c r="M281" s="147"/>
    </row>
    <row r="282" s="145" customFormat="1" ht="30" spans="1:13">
      <c r="A282" s="148"/>
      <c r="B282" s="149"/>
      <c r="C282" s="151" t="s">
        <v>909</v>
      </c>
      <c r="D282" s="148">
        <v>19</v>
      </c>
      <c r="F282" s="147"/>
      <c r="G282" s="147"/>
      <c r="H282" s="147"/>
      <c r="I282" s="147"/>
      <c r="J282" s="147"/>
      <c r="K282" s="147"/>
      <c r="L282" s="147"/>
      <c r="M282" s="147"/>
    </row>
    <row r="283" s="145" customFormat="1" ht="45" spans="1:13">
      <c r="A283" s="148"/>
      <c r="B283" s="149"/>
      <c r="C283" s="151" t="s">
        <v>910</v>
      </c>
      <c r="D283" s="148">
        <v>7</v>
      </c>
      <c r="F283" s="147"/>
      <c r="G283" s="147"/>
      <c r="H283" s="147"/>
      <c r="I283" s="147"/>
      <c r="J283" s="147"/>
      <c r="K283" s="147"/>
      <c r="L283" s="147"/>
      <c r="M283" s="147"/>
    </row>
    <row r="284" s="145" customFormat="1" ht="30" spans="1:13">
      <c r="A284" s="148"/>
      <c r="B284" s="149"/>
      <c r="C284" s="151" t="s">
        <v>911</v>
      </c>
      <c r="D284" s="148">
        <v>7</v>
      </c>
      <c r="F284" s="147"/>
      <c r="G284" s="147"/>
      <c r="H284" s="147"/>
      <c r="I284" s="147"/>
      <c r="J284" s="147"/>
      <c r="K284" s="147"/>
      <c r="L284" s="147"/>
      <c r="M284" s="147"/>
    </row>
    <row r="285" s="145" customFormat="1" ht="45" spans="1:13">
      <c r="A285" s="148"/>
      <c r="B285" s="149"/>
      <c r="C285" s="151" t="s">
        <v>912</v>
      </c>
      <c r="D285" s="148">
        <v>10</v>
      </c>
      <c r="F285" s="147"/>
      <c r="G285" s="147"/>
      <c r="H285" s="147"/>
      <c r="I285" s="147"/>
      <c r="J285" s="147"/>
      <c r="K285" s="147"/>
      <c r="L285" s="147"/>
      <c r="M285" s="147"/>
    </row>
    <row r="286" s="145" customFormat="1" ht="45" spans="1:13">
      <c r="A286" s="148"/>
      <c r="B286" s="149"/>
      <c r="C286" s="151" t="s">
        <v>913</v>
      </c>
      <c r="D286" s="148">
        <v>11</v>
      </c>
      <c r="F286" s="147"/>
      <c r="G286" s="147"/>
      <c r="H286" s="147"/>
      <c r="I286" s="147"/>
      <c r="J286" s="147"/>
      <c r="K286" s="147"/>
      <c r="L286" s="147"/>
      <c r="M286" s="147"/>
    </row>
    <row r="287" s="145" customFormat="1" ht="60" spans="1:13">
      <c r="A287" s="148"/>
      <c r="B287" s="149"/>
      <c r="C287" s="151" t="s">
        <v>914</v>
      </c>
      <c r="D287" s="148">
        <v>7</v>
      </c>
      <c r="F287" s="147"/>
      <c r="G287" s="147"/>
      <c r="H287" s="147"/>
      <c r="I287" s="147"/>
      <c r="J287" s="147"/>
      <c r="K287" s="147"/>
      <c r="L287" s="147"/>
      <c r="M287" s="147"/>
    </row>
    <row r="288" s="145" customFormat="1" ht="45" spans="1:13">
      <c r="A288" s="148"/>
      <c r="B288" s="149"/>
      <c r="C288" s="151" t="s">
        <v>915</v>
      </c>
      <c r="D288" s="148">
        <v>5</v>
      </c>
      <c r="F288" s="147"/>
      <c r="G288" s="147"/>
      <c r="H288" s="147"/>
      <c r="I288" s="147"/>
      <c r="J288" s="147"/>
      <c r="K288" s="147"/>
      <c r="L288" s="147"/>
      <c r="M288" s="147"/>
    </row>
    <row r="289" s="145" customFormat="1" ht="60" spans="1:13">
      <c r="A289" s="148"/>
      <c r="B289" s="149"/>
      <c r="C289" s="151" t="s">
        <v>916</v>
      </c>
      <c r="D289" s="148">
        <v>6</v>
      </c>
      <c r="F289" s="147"/>
      <c r="G289" s="147"/>
      <c r="H289" s="147"/>
      <c r="I289" s="147"/>
      <c r="J289" s="147"/>
      <c r="K289" s="147"/>
      <c r="L289" s="147"/>
      <c r="M289" s="147"/>
    </row>
    <row r="290" s="145" customFormat="1" ht="60" spans="1:13">
      <c r="A290" s="148"/>
      <c r="B290" s="149"/>
      <c r="C290" s="151" t="s">
        <v>917</v>
      </c>
      <c r="D290" s="148">
        <v>9</v>
      </c>
      <c r="F290" s="147"/>
      <c r="G290" s="147"/>
      <c r="H290" s="147"/>
      <c r="I290" s="147"/>
      <c r="J290" s="147"/>
      <c r="K290" s="147"/>
      <c r="L290" s="147"/>
      <c r="M290" s="147"/>
    </row>
    <row r="291" s="145" customFormat="1" ht="45" spans="1:13">
      <c r="A291" s="148"/>
      <c r="B291" s="149"/>
      <c r="C291" s="151" t="s">
        <v>918</v>
      </c>
      <c r="D291" s="148">
        <v>5</v>
      </c>
      <c r="F291" s="147"/>
      <c r="G291" s="147"/>
      <c r="H291" s="147"/>
      <c r="I291" s="147"/>
      <c r="J291" s="147"/>
      <c r="K291" s="147"/>
      <c r="L291" s="147"/>
      <c r="M291" s="147"/>
    </row>
    <row r="292" s="145" customFormat="1" ht="45" spans="1:13">
      <c r="A292" s="148"/>
      <c r="B292" s="149"/>
      <c r="C292" s="151" t="s">
        <v>919</v>
      </c>
      <c r="D292" s="148">
        <v>7</v>
      </c>
      <c r="F292" s="147"/>
      <c r="G292" s="147"/>
      <c r="H292" s="147"/>
      <c r="I292" s="147"/>
      <c r="J292" s="147"/>
      <c r="K292" s="147"/>
      <c r="L292" s="147"/>
      <c r="M292" s="147"/>
    </row>
    <row r="293" s="145" customFormat="1" ht="45" spans="1:13">
      <c r="A293" s="148"/>
      <c r="B293" s="149"/>
      <c r="C293" s="151" t="s">
        <v>920</v>
      </c>
      <c r="D293" s="148">
        <v>2</v>
      </c>
      <c r="F293" s="147"/>
      <c r="G293" s="147"/>
      <c r="H293" s="147"/>
      <c r="I293" s="147"/>
      <c r="J293" s="147"/>
      <c r="K293" s="147"/>
      <c r="L293" s="147"/>
      <c r="M293" s="147"/>
    </row>
    <row r="294" s="145" customFormat="1" ht="45" spans="1:13">
      <c r="A294" s="148"/>
      <c r="B294" s="149"/>
      <c r="C294" s="151" t="s">
        <v>921</v>
      </c>
      <c r="D294" s="148">
        <v>6</v>
      </c>
      <c r="F294" s="147"/>
      <c r="G294" s="147"/>
      <c r="H294" s="147"/>
      <c r="I294" s="147"/>
      <c r="J294" s="147"/>
      <c r="K294" s="147"/>
      <c r="L294" s="147"/>
      <c r="M294" s="147"/>
    </row>
    <row r="295" s="145" customFormat="1" ht="45" spans="1:13">
      <c r="A295" s="148"/>
      <c r="B295" s="149"/>
      <c r="C295" s="151" t="s">
        <v>922</v>
      </c>
      <c r="D295" s="148">
        <v>2</v>
      </c>
      <c r="F295" s="147"/>
      <c r="G295" s="147"/>
      <c r="H295" s="147"/>
      <c r="I295" s="147"/>
      <c r="J295" s="147"/>
      <c r="K295" s="147"/>
      <c r="L295" s="147"/>
      <c r="M295" s="147"/>
    </row>
    <row r="296" s="145" customFormat="1" ht="45" spans="1:13">
      <c r="A296" s="148"/>
      <c r="B296" s="149"/>
      <c r="C296" s="151" t="s">
        <v>923</v>
      </c>
      <c r="D296" s="148">
        <v>5</v>
      </c>
      <c r="F296" s="147"/>
      <c r="G296" s="147"/>
      <c r="H296" s="147"/>
      <c r="I296" s="147"/>
      <c r="J296" s="147"/>
      <c r="K296" s="147"/>
      <c r="L296" s="147"/>
      <c r="M296" s="147"/>
    </row>
    <row r="297" s="145" customFormat="1" ht="60" spans="1:13">
      <c r="A297" s="148"/>
      <c r="B297" s="149"/>
      <c r="C297" s="151" t="s">
        <v>924</v>
      </c>
      <c r="D297" s="148">
        <v>5</v>
      </c>
      <c r="F297" s="147"/>
      <c r="G297" s="147"/>
      <c r="H297" s="147"/>
      <c r="I297" s="147"/>
      <c r="J297" s="147"/>
      <c r="K297" s="147"/>
      <c r="L297" s="147"/>
      <c r="M297" s="147"/>
    </row>
    <row r="298" s="145" customFormat="1" ht="45" spans="1:13">
      <c r="A298" s="148"/>
      <c r="B298" s="149"/>
      <c r="C298" s="151" t="s">
        <v>925</v>
      </c>
      <c r="D298" s="148">
        <v>1</v>
      </c>
      <c r="F298" s="147"/>
      <c r="G298" s="147"/>
      <c r="H298" s="147"/>
      <c r="I298" s="147"/>
      <c r="J298" s="147"/>
      <c r="K298" s="147"/>
      <c r="L298" s="147"/>
      <c r="M298" s="147"/>
    </row>
    <row r="299" s="145" customFormat="1" ht="45" spans="1:13">
      <c r="A299" s="148"/>
      <c r="B299" s="149"/>
      <c r="C299" s="151" t="s">
        <v>926</v>
      </c>
      <c r="D299" s="148">
        <v>5</v>
      </c>
      <c r="F299" s="147"/>
      <c r="G299" s="147"/>
      <c r="H299" s="147"/>
      <c r="I299" s="147"/>
      <c r="J299" s="147"/>
      <c r="K299" s="147"/>
      <c r="L299" s="147"/>
      <c r="M299" s="147"/>
    </row>
    <row r="300" s="145" customFormat="1" ht="30" spans="1:13">
      <c r="A300" s="148"/>
      <c r="B300" s="149"/>
      <c r="C300" s="151" t="s">
        <v>811</v>
      </c>
      <c r="D300" s="148">
        <v>4</v>
      </c>
      <c r="F300" s="147"/>
      <c r="G300" s="147"/>
      <c r="H300" s="147"/>
      <c r="I300" s="147"/>
      <c r="J300" s="147"/>
      <c r="K300" s="147"/>
      <c r="L300" s="147"/>
      <c r="M300" s="147"/>
    </row>
    <row r="301" s="145" customFormat="1" ht="30" spans="1:13">
      <c r="A301" s="148"/>
      <c r="B301" s="149"/>
      <c r="C301" s="151" t="s">
        <v>927</v>
      </c>
      <c r="D301" s="148">
        <v>2</v>
      </c>
      <c r="F301" s="147"/>
      <c r="G301" s="147"/>
      <c r="H301" s="147"/>
      <c r="I301" s="147"/>
      <c r="J301" s="147"/>
      <c r="K301" s="147"/>
      <c r="L301" s="147"/>
      <c r="M301" s="147"/>
    </row>
    <row r="302" s="145" customFormat="1" ht="45" spans="1:13">
      <c r="A302" s="148"/>
      <c r="B302" s="149"/>
      <c r="C302" s="151" t="s">
        <v>928</v>
      </c>
      <c r="D302" s="148">
        <v>2</v>
      </c>
      <c r="F302" s="147"/>
      <c r="G302" s="147"/>
      <c r="H302" s="147"/>
      <c r="I302" s="147"/>
      <c r="J302" s="147"/>
      <c r="K302" s="147"/>
      <c r="L302" s="147"/>
      <c r="M302" s="147"/>
    </row>
    <row r="303" s="145" customFormat="1" ht="45" spans="1:13">
      <c r="A303" s="148"/>
      <c r="B303" s="149"/>
      <c r="C303" s="151" t="s">
        <v>929</v>
      </c>
      <c r="D303" s="148">
        <v>3</v>
      </c>
      <c r="F303" s="147"/>
      <c r="G303" s="147"/>
      <c r="H303" s="147"/>
      <c r="I303" s="147"/>
      <c r="J303" s="147"/>
      <c r="K303" s="147"/>
      <c r="L303" s="147"/>
      <c r="M303" s="147"/>
    </row>
    <row r="304" s="145" customFormat="1" ht="60" spans="1:13">
      <c r="A304" s="148"/>
      <c r="B304" s="149"/>
      <c r="C304" s="151" t="s">
        <v>883</v>
      </c>
      <c r="D304" s="148">
        <v>2</v>
      </c>
      <c r="F304" s="147"/>
      <c r="G304" s="147"/>
      <c r="H304" s="147"/>
      <c r="I304" s="147"/>
      <c r="J304" s="147"/>
      <c r="K304" s="147"/>
      <c r="L304" s="147"/>
      <c r="M304" s="147"/>
    </row>
    <row r="305" s="145" customFormat="1" ht="45" spans="1:13">
      <c r="A305" s="148"/>
      <c r="B305" s="149"/>
      <c r="C305" s="151" t="s">
        <v>930</v>
      </c>
      <c r="D305" s="148">
        <v>1</v>
      </c>
      <c r="F305" s="147"/>
      <c r="G305" s="147"/>
      <c r="H305" s="147"/>
      <c r="I305" s="147"/>
      <c r="J305" s="147"/>
      <c r="K305" s="147"/>
      <c r="L305" s="147"/>
      <c r="M305" s="147"/>
    </row>
    <row r="306" s="145" customFormat="1" ht="45" spans="1:13">
      <c r="A306" s="148"/>
      <c r="B306" s="149"/>
      <c r="C306" s="151" t="s">
        <v>931</v>
      </c>
      <c r="D306" s="148">
        <v>3</v>
      </c>
      <c r="F306" s="147"/>
      <c r="G306" s="147"/>
      <c r="H306" s="147"/>
      <c r="I306" s="147"/>
      <c r="J306" s="147"/>
      <c r="K306" s="147"/>
      <c r="L306" s="147"/>
      <c r="M306" s="147"/>
    </row>
    <row r="307" s="145" customFormat="1" ht="60" spans="1:13">
      <c r="A307" s="148"/>
      <c r="B307" s="149"/>
      <c r="C307" s="151" t="s">
        <v>932</v>
      </c>
      <c r="D307" s="148">
        <v>1</v>
      </c>
      <c r="F307" s="147"/>
      <c r="G307" s="147"/>
      <c r="H307" s="147"/>
      <c r="I307" s="147"/>
      <c r="J307" s="147"/>
      <c r="K307" s="147"/>
      <c r="L307" s="147"/>
      <c r="M307" s="147"/>
    </row>
    <row r="308" s="145" customFormat="1" ht="30" spans="1:13">
      <c r="A308" s="148"/>
      <c r="B308" s="149"/>
      <c r="C308" s="151" t="s">
        <v>933</v>
      </c>
      <c r="D308" s="148">
        <v>3</v>
      </c>
      <c r="F308" s="147"/>
      <c r="G308" s="147"/>
      <c r="H308" s="147"/>
      <c r="I308" s="147"/>
      <c r="J308" s="147"/>
      <c r="K308" s="147"/>
      <c r="L308" s="147"/>
      <c r="M308" s="147"/>
    </row>
    <row r="309" s="145" customFormat="1" ht="30" spans="1:13">
      <c r="A309" s="148"/>
      <c r="B309" s="149"/>
      <c r="C309" s="151" t="s">
        <v>934</v>
      </c>
      <c r="D309" s="148">
        <v>3</v>
      </c>
      <c r="F309" s="147"/>
      <c r="G309" s="147"/>
      <c r="H309" s="147"/>
      <c r="I309" s="147"/>
      <c r="J309" s="147"/>
      <c r="K309" s="147"/>
      <c r="L309" s="147"/>
      <c r="M309" s="147"/>
    </row>
    <row r="310" s="145" customFormat="1" ht="45" spans="1:13">
      <c r="A310" s="148"/>
      <c r="B310" s="149"/>
      <c r="C310" s="151" t="s">
        <v>935</v>
      </c>
      <c r="D310" s="148">
        <v>3</v>
      </c>
      <c r="F310" s="147"/>
      <c r="G310" s="147"/>
      <c r="H310" s="147"/>
      <c r="I310" s="147"/>
      <c r="J310" s="147"/>
      <c r="K310" s="147"/>
      <c r="L310" s="147"/>
      <c r="M310" s="147"/>
    </row>
    <row r="311" s="145" customFormat="1" ht="60" spans="1:13">
      <c r="A311" s="148"/>
      <c r="B311" s="149"/>
      <c r="C311" s="151" t="s">
        <v>936</v>
      </c>
      <c r="D311" s="148">
        <v>1</v>
      </c>
      <c r="F311" s="147"/>
      <c r="G311" s="147"/>
      <c r="H311" s="147"/>
      <c r="I311" s="147"/>
      <c r="J311" s="147"/>
      <c r="K311" s="147"/>
      <c r="L311" s="147"/>
      <c r="M311" s="147"/>
    </row>
    <row r="312" s="145" customFormat="1" ht="45" spans="1:13">
      <c r="A312" s="148"/>
      <c r="B312" s="149"/>
      <c r="C312" s="151" t="s">
        <v>937</v>
      </c>
      <c r="D312" s="148">
        <v>2</v>
      </c>
      <c r="F312" s="147"/>
      <c r="G312" s="147"/>
      <c r="H312" s="147"/>
      <c r="I312" s="147"/>
      <c r="J312" s="147"/>
      <c r="K312" s="147"/>
      <c r="L312" s="147"/>
      <c r="M312" s="147"/>
    </row>
    <row r="313" s="145" customFormat="1" ht="45" spans="1:13">
      <c r="A313" s="148"/>
      <c r="B313" s="149"/>
      <c r="C313" s="151" t="s">
        <v>938</v>
      </c>
      <c r="D313" s="148">
        <v>2</v>
      </c>
      <c r="F313" s="147"/>
      <c r="G313" s="147"/>
      <c r="H313" s="147"/>
      <c r="I313" s="147"/>
      <c r="J313" s="147"/>
      <c r="K313" s="147"/>
      <c r="L313" s="147"/>
      <c r="M313" s="147"/>
    </row>
    <row r="314" s="145" customFormat="1" ht="30" spans="1:13">
      <c r="A314" s="148"/>
      <c r="B314" s="149"/>
      <c r="C314" s="151" t="s">
        <v>939</v>
      </c>
      <c r="D314" s="148">
        <v>1</v>
      </c>
      <c r="F314" s="147"/>
      <c r="G314" s="147"/>
      <c r="H314" s="147"/>
      <c r="I314" s="147"/>
      <c r="J314" s="147"/>
      <c r="K314" s="147"/>
      <c r="L314" s="147"/>
      <c r="M314" s="147"/>
    </row>
    <row r="315" s="145" customFormat="1" ht="45" spans="1:13">
      <c r="A315" s="148"/>
      <c r="B315" s="149"/>
      <c r="C315" s="151" t="s">
        <v>940</v>
      </c>
      <c r="D315" s="148">
        <v>1</v>
      </c>
      <c r="F315" s="147"/>
      <c r="G315" s="147"/>
      <c r="H315" s="147"/>
      <c r="I315" s="147"/>
      <c r="J315" s="147"/>
      <c r="K315" s="147"/>
      <c r="L315" s="147"/>
      <c r="M315" s="147"/>
    </row>
    <row r="316" s="145" customFormat="1" ht="45" spans="1:13">
      <c r="A316" s="148"/>
      <c r="B316" s="149"/>
      <c r="C316" s="151" t="s">
        <v>799</v>
      </c>
      <c r="D316" s="148">
        <v>1</v>
      </c>
      <c r="F316" s="147"/>
      <c r="G316" s="147"/>
      <c r="H316" s="147"/>
      <c r="I316" s="147"/>
      <c r="J316" s="147"/>
      <c r="K316" s="147"/>
      <c r="L316" s="147"/>
      <c r="M316" s="147"/>
    </row>
    <row r="317" s="145" customFormat="1" ht="60" spans="1:13">
      <c r="A317" s="148"/>
      <c r="B317" s="149"/>
      <c r="C317" s="151" t="s">
        <v>941</v>
      </c>
      <c r="D317" s="148">
        <v>1</v>
      </c>
      <c r="F317" s="147"/>
      <c r="G317" s="147"/>
      <c r="H317" s="147"/>
      <c r="I317" s="147"/>
      <c r="J317" s="147"/>
      <c r="K317" s="147"/>
      <c r="L317" s="147"/>
      <c r="M317" s="147"/>
    </row>
    <row r="318" s="145" customFormat="1" ht="60" spans="1:13">
      <c r="A318" s="148"/>
      <c r="B318" s="149"/>
      <c r="C318" s="151" t="s">
        <v>942</v>
      </c>
      <c r="D318" s="148">
        <v>1</v>
      </c>
      <c r="F318" s="147"/>
      <c r="G318" s="147"/>
      <c r="H318" s="147"/>
      <c r="I318" s="147"/>
      <c r="J318" s="147"/>
      <c r="K318" s="147"/>
      <c r="L318" s="147"/>
      <c r="M318" s="147"/>
    </row>
    <row r="319" s="145" customFormat="1" ht="60" spans="1:13">
      <c r="A319" s="148"/>
      <c r="B319" s="149"/>
      <c r="C319" s="151" t="s">
        <v>943</v>
      </c>
      <c r="D319" s="148">
        <v>1</v>
      </c>
      <c r="F319" s="147"/>
      <c r="G319" s="147"/>
      <c r="H319" s="147"/>
      <c r="I319" s="147"/>
      <c r="J319" s="147"/>
      <c r="K319" s="147"/>
      <c r="L319" s="147"/>
      <c r="M319" s="147"/>
    </row>
    <row r="320" s="145" customFormat="1" ht="45" spans="1:13">
      <c r="A320" s="148"/>
      <c r="B320" s="149"/>
      <c r="C320" s="151" t="s">
        <v>944</v>
      </c>
      <c r="D320" s="148">
        <v>1</v>
      </c>
      <c r="F320" s="147"/>
      <c r="G320" s="147"/>
      <c r="H320" s="147"/>
      <c r="I320" s="147"/>
      <c r="J320" s="147"/>
      <c r="K320" s="147"/>
      <c r="L320" s="147"/>
      <c r="M320" s="147"/>
    </row>
    <row r="321" s="145" customFormat="1" ht="30" spans="1:13">
      <c r="A321" s="148"/>
      <c r="B321" s="149"/>
      <c r="C321" s="151" t="s">
        <v>945</v>
      </c>
      <c r="D321" s="148">
        <v>1</v>
      </c>
      <c r="F321" s="147"/>
      <c r="G321" s="147"/>
      <c r="H321" s="147"/>
      <c r="I321" s="147"/>
      <c r="J321" s="147"/>
      <c r="K321" s="147"/>
      <c r="L321" s="147"/>
      <c r="M321" s="147"/>
    </row>
    <row r="322" s="145" customFormat="1" ht="60" spans="1:13">
      <c r="A322" s="148">
        <v>10</v>
      </c>
      <c r="B322" s="149" t="s">
        <v>370</v>
      </c>
      <c r="C322" s="151" t="s">
        <v>946</v>
      </c>
      <c r="D322" s="148">
        <v>143</v>
      </c>
      <c r="F322" s="147"/>
      <c r="G322" s="147"/>
      <c r="H322" s="147"/>
      <c r="I322" s="147"/>
      <c r="J322" s="147"/>
      <c r="K322" s="147"/>
      <c r="L322" s="147"/>
      <c r="M322" s="147"/>
    </row>
    <row r="323" s="145" customFormat="1" ht="45" spans="1:13">
      <c r="A323" s="148"/>
      <c r="B323" s="149"/>
      <c r="C323" s="151" t="s">
        <v>947</v>
      </c>
      <c r="D323" s="148">
        <v>103</v>
      </c>
      <c r="F323" s="147"/>
      <c r="G323" s="147"/>
      <c r="H323" s="147"/>
      <c r="I323" s="147"/>
      <c r="J323" s="147"/>
      <c r="K323" s="147"/>
      <c r="L323" s="147"/>
      <c r="M323" s="147"/>
    </row>
    <row r="324" s="145" customFormat="1" ht="45" spans="1:13">
      <c r="A324" s="148"/>
      <c r="B324" s="149"/>
      <c r="C324" s="151" t="s">
        <v>948</v>
      </c>
      <c r="D324" s="148">
        <v>83</v>
      </c>
      <c r="F324" s="147"/>
      <c r="G324" s="147"/>
      <c r="H324" s="147"/>
      <c r="I324" s="147"/>
      <c r="J324" s="147"/>
      <c r="K324" s="147"/>
      <c r="L324" s="147"/>
      <c r="M324" s="147"/>
    </row>
    <row r="325" s="145" customFormat="1" ht="45" spans="1:13">
      <c r="A325" s="148"/>
      <c r="B325" s="149"/>
      <c r="C325" s="151" t="s">
        <v>949</v>
      </c>
      <c r="D325" s="148">
        <v>55</v>
      </c>
      <c r="F325" s="147"/>
      <c r="G325" s="147"/>
      <c r="H325" s="147"/>
      <c r="I325" s="147"/>
      <c r="J325" s="147"/>
      <c r="K325" s="147"/>
      <c r="L325" s="147"/>
      <c r="M325" s="147"/>
    </row>
    <row r="326" s="145" customFormat="1" ht="45" spans="1:13">
      <c r="A326" s="148"/>
      <c r="B326" s="149"/>
      <c r="C326" s="151" t="s">
        <v>950</v>
      </c>
      <c r="D326" s="148">
        <v>65</v>
      </c>
      <c r="F326" s="147"/>
      <c r="G326" s="147"/>
      <c r="H326" s="147"/>
      <c r="I326" s="147"/>
      <c r="J326" s="147"/>
      <c r="K326" s="147"/>
      <c r="L326" s="147"/>
      <c r="M326" s="147"/>
    </row>
    <row r="327" s="145" customFormat="1" ht="45" spans="1:13">
      <c r="A327" s="148"/>
      <c r="B327" s="149"/>
      <c r="C327" s="151" t="s">
        <v>951</v>
      </c>
      <c r="D327" s="148">
        <v>25</v>
      </c>
      <c r="F327" s="147"/>
      <c r="G327" s="147"/>
      <c r="H327" s="147"/>
      <c r="I327" s="147"/>
      <c r="J327" s="147"/>
      <c r="K327" s="147"/>
      <c r="L327" s="147"/>
      <c r="M327" s="147"/>
    </row>
    <row r="328" s="145" customFormat="1" ht="60" spans="1:13">
      <c r="A328" s="148"/>
      <c r="B328" s="149"/>
      <c r="C328" s="151" t="s">
        <v>952</v>
      </c>
      <c r="D328" s="148">
        <v>35</v>
      </c>
      <c r="F328" s="147"/>
      <c r="G328" s="147"/>
      <c r="H328" s="147"/>
      <c r="I328" s="147"/>
      <c r="J328" s="147"/>
      <c r="K328" s="147"/>
      <c r="L328" s="147"/>
      <c r="M328" s="147"/>
    </row>
    <row r="329" s="145" customFormat="1" ht="45" spans="1:13">
      <c r="A329" s="148"/>
      <c r="B329" s="149"/>
      <c r="C329" s="151" t="s">
        <v>953</v>
      </c>
      <c r="D329" s="148">
        <v>45</v>
      </c>
      <c r="F329" s="147"/>
      <c r="G329" s="147"/>
      <c r="H329" s="147"/>
      <c r="I329" s="147"/>
      <c r="J329" s="147"/>
      <c r="K329" s="147"/>
      <c r="L329" s="147"/>
      <c r="M329" s="147"/>
    </row>
    <row r="330" s="145" customFormat="1" ht="45" spans="1:13">
      <c r="A330" s="148"/>
      <c r="B330" s="149"/>
      <c r="C330" s="151" t="s">
        <v>954</v>
      </c>
      <c r="D330" s="148">
        <v>47</v>
      </c>
      <c r="F330" s="147"/>
      <c r="G330" s="147"/>
      <c r="H330" s="147"/>
      <c r="I330" s="147"/>
      <c r="J330" s="147"/>
      <c r="K330" s="147"/>
      <c r="L330" s="147"/>
      <c r="M330" s="147"/>
    </row>
    <row r="331" s="145" customFormat="1" ht="45" spans="1:13">
      <c r="A331" s="148"/>
      <c r="B331" s="149"/>
      <c r="C331" s="151" t="s">
        <v>955</v>
      </c>
      <c r="D331" s="148">
        <v>29</v>
      </c>
      <c r="F331" s="147"/>
      <c r="G331" s="147"/>
      <c r="H331" s="147"/>
      <c r="I331" s="147"/>
      <c r="J331" s="147"/>
      <c r="K331" s="147"/>
      <c r="L331" s="147"/>
      <c r="M331" s="147"/>
    </row>
    <row r="332" s="145" customFormat="1" ht="45" spans="1:13">
      <c r="A332" s="148"/>
      <c r="B332" s="149"/>
      <c r="C332" s="151" t="s">
        <v>956</v>
      </c>
      <c r="D332" s="148">
        <v>33</v>
      </c>
      <c r="F332" s="147"/>
      <c r="G332" s="147"/>
      <c r="H332" s="147"/>
      <c r="I332" s="147"/>
      <c r="J332" s="147"/>
      <c r="K332" s="147"/>
      <c r="L332" s="147"/>
      <c r="M332" s="147"/>
    </row>
    <row r="333" s="145" customFormat="1" ht="45" spans="1:13">
      <c r="A333" s="148"/>
      <c r="B333" s="149"/>
      <c r="C333" s="151" t="s">
        <v>957</v>
      </c>
      <c r="D333" s="148">
        <v>17</v>
      </c>
      <c r="F333" s="147"/>
      <c r="G333" s="147"/>
      <c r="H333" s="147"/>
      <c r="I333" s="147"/>
      <c r="J333" s="147"/>
      <c r="K333" s="147"/>
      <c r="L333" s="147"/>
      <c r="M333" s="147"/>
    </row>
    <row r="334" s="145" customFormat="1" ht="45" spans="1:13">
      <c r="A334" s="148"/>
      <c r="B334" s="149"/>
      <c r="C334" s="151" t="s">
        <v>958</v>
      </c>
      <c r="D334" s="148">
        <v>12</v>
      </c>
      <c r="F334" s="147"/>
      <c r="G334" s="147"/>
      <c r="H334" s="147"/>
      <c r="I334" s="147"/>
      <c r="J334" s="147"/>
      <c r="K334" s="147"/>
      <c r="L334" s="147"/>
      <c r="M334" s="147"/>
    </row>
    <row r="335" s="145" customFormat="1" ht="60" spans="1:13">
      <c r="A335" s="148"/>
      <c r="B335" s="149"/>
      <c r="C335" s="151" t="s">
        <v>959</v>
      </c>
      <c r="D335" s="148">
        <v>20</v>
      </c>
      <c r="F335" s="147"/>
      <c r="G335" s="147"/>
      <c r="H335" s="147"/>
      <c r="I335" s="147"/>
      <c r="J335" s="147"/>
      <c r="K335" s="147"/>
      <c r="L335" s="147"/>
      <c r="M335" s="147"/>
    </row>
    <row r="336" s="145" customFormat="1" ht="45" spans="1:13">
      <c r="A336" s="148"/>
      <c r="B336" s="149"/>
      <c r="C336" s="151" t="s">
        <v>960</v>
      </c>
      <c r="D336" s="148">
        <v>19</v>
      </c>
      <c r="F336" s="147"/>
      <c r="G336" s="147"/>
      <c r="H336" s="147"/>
      <c r="I336" s="147"/>
      <c r="J336" s="147"/>
      <c r="K336" s="147"/>
      <c r="L336" s="147"/>
      <c r="M336" s="147"/>
    </row>
    <row r="337" s="145" customFormat="1" ht="45" spans="1:13">
      <c r="A337" s="148"/>
      <c r="B337" s="149"/>
      <c r="C337" s="151" t="s">
        <v>961</v>
      </c>
      <c r="D337" s="148">
        <v>7</v>
      </c>
      <c r="F337" s="147"/>
      <c r="G337" s="147"/>
      <c r="H337" s="147"/>
      <c r="I337" s="147"/>
      <c r="J337" s="147"/>
      <c r="K337" s="147"/>
      <c r="L337" s="147"/>
      <c r="M337" s="147"/>
    </row>
    <row r="338" s="145" customFormat="1" ht="30" spans="1:13">
      <c r="A338" s="148"/>
      <c r="B338" s="149"/>
      <c r="C338" s="151" t="s">
        <v>962</v>
      </c>
      <c r="D338" s="148">
        <v>12</v>
      </c>
      <c r="F338" s="147"/>
      <c r="G338" s="147"/>
      <c r="H338" s="147"/>
      <c r="I338" s="147"/>
      <c r="J338" s="147"/>
      <c r="K338" s="147"/>
      <c r="L338" s="147"/>
      <c r="M338" s="147"/>
    </row>
    <row r="339" s="145" customFormat="1" ht="30" spans="1:13">
      <c r="A339" s="148"/>
      <c r="B339" s="149"/>
      <c r="C339" s="151" t="s">
        <v>963</v>
      </c>
      <c r="D339" s="148">
        <v>5</v>
      </c>
      <c r="F339" s="147"/>
      <c r="G339" s="147"/>
      <c r="H339" s="147"/>
      <c r="I339" s="147"/>
      <c r="J339" s="147"/>
      <c r="K339" s="147"/>
      <c r="L339" s="147"/>
      <c r="M339" s="147"/>
    </row>
    <row r="340" s="145" customFormat="1" ht="45" spans="1:13">
      <c r="A340" s="148"/>
      <c r="B340" s="149"/>
      <c r="C340" s="151" t="s">
        <v>964</v>
      </c>
      <c r="D340" s="148">
        <v>1</v>
      </c>
      <c r="F340" s="147"/>
      <c r="G340" s="147"/>
      <c r="H340" s="147"/>
      <c r="I340" s="147"/>
      <c r="J340" s="147"/>
      <c r="K340" s="147"/>
      <c r="L340" s="147"/>
      <c r="M340" s="147"/>
    </row>
    <row r="341" s="145" customFormat="1" ht="30" spans="1:13">
      <c r="A341" s="148"/>
      <c r="B341" s="149"/>
      <c r="C341" s="151" t="s">
        <v>965</v>
      </c>
      <c r="D341" s="148">
        <v>7</v>
      </c>
      <c r="F341" s="147"/>
      <c r="G341" s="147"/>
      <c r="H341" s="147"/>
      <c r="I341" s="147"/>
      <c r="J341" s="147"/>
      <c r="K341" s="147"/>
      <c r="L341" s="147"/>
      <c r="M341" s="147"/>
    </row>
    <row r="342" s="145" customFormat="1" ht="30" spans="1:13">
      <c r="A342" s="148"/>
      <c r="B342" s="149"/>
      <c r="C342" s="151" t="s">
        <v>966</v>
      </c>
      <c r="D342" s="148">
        <v>1</v>
      </c>
      <c r="F342" s="147"/>
      <c r="G342" s="147"/>
      <c r="H342" s="147"/>
      <c r="I342" s="147"/>
      <c r="J342" s="147"/>
      <c r="K342" s="147"/>
      <c r="L342" s="147"/>
      <c r="M342" s="147"/>
    </row>
    <row r="343" s="145" customFormat="1" ht="45" spans="1:13">
      <c r="A343" s="148"/>
      <c r="B343" s="149"/>
      <c r="C343" s="151" t="s">
        <v>967</v>
      </c>
      <c r="D343" s="148">
        <v>7</v>
      </c>
      <c r="F343" s="147"/>
      <c r="G343" s="147"/>
      <c r="H343" s="147"/>
      <c r="I343" s="147"/>
      <c r="J343" s="147"/>
      <c r="K343" s="147"/>
      <c r="L343" s="147"/>
      <c r="M343" s="147"/>
    </row>
    <row r="344" s="145" customFormat="1" ht="45" spans="1:13">
      <c r="A344" s="148"/>
      <c r="B344" s="149"/>
      <c r="C344" s="151" t="s">
        <v>968</v>
      </c>
      <c r="D344" s="148">
        <v>6</v>
      </c>
      <c r="F344" s="147"/>
      <c r="G344" s="147"/>
      <c r="H344" s="147"/>
      <c r="I344" s="147"/>
      <c r="J344" s="147"/>
      <c r="K344" s="147"/>
      <c r="L344" s="147"/>
      <c r="M344" s="147"/>
    </row>
    <row r="345" s="145" customFormat="1" ht="45" spans="1:13">
      <c r="A345" s="148"/>
      <c r="B345" s="149"/>
      <c r="C345" s="151" t="s">
        <v>969</v>
      </c>
      <c r="D345" s="148">
        <v>3</v>
      </c>
      <c r="F345" s="147"/>
      <c r="G345" s="147"/>
      <c r="H345" s="147"/>
      <c r="I345" s="147"/>
      <c r="J345" s="147"/>
      <c r="K345" s="147"/>
      <c r="L345" s="147"/>
      <c r="M345" s="147"/>
    </row>
    <row r="346" s="145" customFormat="1" ht="45" spans="1:13">
      <c r="A346" s="148"/>
      <c r="B346" s="149"/>
      <c r="C346" s="151" t="s">
        <v>970</v>
      </c>
      <c r="D346" s="148">
        <v>3</v>
      </c>
      <c r="F346" s="147"/>
      <c r="G346" s="147"/>
      <c r="H346" s="147"/>
      <c r="I346" s="147"/>
      <c r="J346" s="147"/>
      <c r="K346" s="147"/>
      <c r="L346" s="147"/>
      <c r="M346" s="147"/>
    </row>
    <row r="347" s="145" customFormat="1" ht="45" spans="1:13">
      <c r="A347" s="148"/>
      <c r="B347" s="149"/>
      <c r="C347" s="151" t="s">
        <v>971</v>
      </c>
      <c r="D347" s="148">
        <v>2</v>
      </c>
      <c r="F347" s="147"/>
      <c r="G347" s="147"/>
      <c r="H347" s="147"/>
      <c r="I347" s="147"/>
      <c r="J347" s="147"/>
      <c r="K347" s="147"/>
      <c r="L347" s="147"/>
      <c r="M347" s="147"/>
    </row>
    <row r="348" s="145" customFormat="1" ht="60" spans="1:13">
      <c r="A348" s="148"/>
      <c r="B348" s="149"/>
      <c r="C348" s="151" t="s">
        <v>972</v>
      </c>
      <c r="D348" s="148">
        <v>2</v>
      </c>
      <c r="F348" s="147"/>
      <c r="G348" s="147"/>
      <c r="H348" s="147"/>
      <c r="I348" s="147"/>
      <c r="J348" s="147"/>
      <c r="K348" s="147"/>
      <c r="L348" s="147"/>
      <c r="M348" s="147"/>
    </row>
    <row r="349" s="145" customFormat="1" ht="45" spans="1:13">
      <c r="A349" s="148"/>
      <c r="B349" s="149"/>
      <c r="C349" s="151" t="s">
        <v>973</v>
      </c>
      <c r="D349" s="148">
        <v>2</v>
      </c>
      <c r="F349" s="147"/>
      <c r="G349" s="147"/>
      <c r="H349" s="147"/>
      <c r="I349" s="147"/>
      <c r="J349" s="147"/>
      <c r="K349" s="147"/>
      <c r="L349" s="147"/>
      <c r="M349" s="147"/>
    </row>
    <row r="350" s="145" customFormat="1" ht="30" spans="1:13">
      <c r="A350" s="148"/>
      <c r="B350" s="149"/>
      <c r="C350" s="151" t="s">
        <v>974</v>
      </c>
      <c r="D350" s="148">
        <v>2</v>
      </c>
      <c r="F350" s="147"/>
      <c r="G350" s="147"/>
      <c r="H350" s="147"/>
      <c r="I350" s="147"/>
      <c r="J350" s="147"/>
      <c r="K350" s="147"/>
      <c r="L350" s="147"/>
      <c r="M350" s="147"/>
    </row>
    <row r="351" s="145" customFormat="1" ht="30" spans="1:13">
      <c r="A351" s="148"/>
      <c r="B351" s="149"/>
      <c r="C351" s="151" t="s">
        <v>975</v>
      </c>
      <c r="D351" s="148">
        <v>3</v>
      </c>
      <c r="F351" s="147"/>
      <c r="G351" s="147"/>
      <c r="H351" s="147"/>
      <c r="I351" s="147"/>
      <c r="J351" s="147"/>
      <c r="K351" s="147"/>
      <c r="L351" s="147"/>
      <c r="M351" s="147"/>
    </row>
    <row r="352" s="145" customFormat="1" ht="60" spans="1:13">
      <c r="A352" s="148"/>
      <c r="B352" s="149"/>
      <c r="C352" s="151" t="s">
        <v>976</v>
      </c>
      <c r="D352" s="148">
        <v>1</v>
      </c>
      <c r="F352" s="147"/>
      <c r="G352" s="147"/>
      <c r="H352" s="147"/>
      <c r="I352" s="147"/>
      <c r="J352" s="147"/>
      <c r="K352" s="147"/>
      <c r="L352" s="147"/>
      <c r="M352" s="147"/>
    </row>
    <row r="353" s="145" customFormat="1" ht="30" spans="1:13">
      <c r="A353" s="148"/>
      <c r="B353" s="149"/>
      <c r="C353" s="151" t="s">
        <v>977</v>
      </c>
      <c r="D353" s="148">
        <v>3</v>
      </c>
      <c r="F353" s="147"/>
      <c r="G353" s="147"/>
      <c r="H353" s="147"/>
      <c r="I353" s="147"/>
      <c r="J353" s="147"/>
      <c r="K353" s="147"/>
      <c r="L353" s="147"/>
      <c r="M353" s="147"/>
    </row>
    <row r="354" s="145" customFormat="1" ht="45" spans="1:13">
      <c r="A354" s="148"/>
      <c r="B354" s="149"/>
      <c r="C354" s="151" t="s">
        <v>978</v>
      </c>
      <c r="D354" s="148">
        <v>2</v>
      </c>
      <c r="F354" s="147"/>
      <c r="G354" s="147"/>
      <c r="H354" s="147"/>
      <c r="I354" s="147"/>
      <c r="J354" s="147"/>
      <c r="K354" s="147"/>
      <c r="L354" s="147"/>
      <c r="M354" s="147"/>
    </row>
    <row r="355" s="145" customFormat="1" ht="45" spans="1:13">
      <c r="A355" s="148"/>
      <c r="B355" s="149"/>
      <c r="C355" s="151" t="s">
        <v>979</v>
      </c>
      <c r="D355" s="148">
        <v>2</v>
      </c>
      <c r="F355" s="147"/>
      <c r="G355" s="147"/>
      <c r="H355" s="147"/>
      <c r="I355" s="147"/>
      <c r="J355" s="147"/>
      <c r="K355" s="147"/>
      <c r="L355" s="147"/>
      <c r="M355" s="147"/>
    </row>
    <row r="356" s="145" customFormat="1" ht="45" spans="1:13">
      <c r="A356" s="148"/>
      <c r="B356" s="149"/>
      <c r="C356" s="151" t="s">
        <v>980</v>
      </c>
      <c r="D356" s="148">
        <v>2</v>
      </c>
      <c r="F356" s="147"/>
      <c r="G356" s="147"/>
      <c r="H356" s="147"/>
      <c r="I356" s="147"/>
      <c r="J356" s="147"/>
      <c r="K356" s="147"/>
      <c r="L356" s="147"/>
      <c r="M356" s="147"/>
    </row>
    <row r="357" s="145" customFormat="1" ht="45" spans="1:13">
      <c r="A357" s="148"/>
      <c r="B357" s="149"/>
      <c r="C357" s="151" t="s">
        <v>981</v>
      </c>
      <c r="D357" s="148">
        <v>2</v>
      </c>
      <c r="F357" s="147"/>
      <c r="G357" s="147"/>
      <c r="H357" s="147"/>
      <c r="I357" s="147"/>
      <c r="J357" s="147"/>
      <c r="K357" s="147"/>
      <c r="L357" s="147"/>
      <c r="M357" s="147"/>
    </row>
    <row r="358" s="145" customFormat="1" ht="45" spans="1:13">
      <c r="A358" s="148"/>
      <c r="B358" s="149"/>
      <c r="C358" s="151" t="s">
        <v>982</v>
      </c>
      <c r="D358" s="148">
        <v>1</v>
      </c>
      <c r="F358" s="147"/>
      <c r="G358" s="147"/>
      <c r="H358" s="147"/>
      <c r="I358" s="147"/>
      <c r="J358" s="147"/>
      <c r="K358" s="147"/>
      <c r="L358" s="147"/>
      <c r="M358" s="147"/>
    </row>
    <row r="359" s="145" customFormat="1" ht="60" spans="1:13">
      <c r="A359" s="148"/>
      <c r="B359" s="149"/>
      <c r="C359" s="151" t="s">
        <v>983</v>
      </c>
      <c r="D359" s="148">
        <v>2</v>
      </c>
      <c r="F359" s="147"/>
      <c r="G359" s="147"/>
      <c r="H359" s="147"/>
      <c r="I359" s="147"/>
      <c r="J359" s="147"/>
      <c r="K359" s="147"/>
      <c r="L359" s="147"/>
      <c r="M359" s="147"/>
    </row>
    <row r="360" s="145" customFormat="1" ht="45" spans="1:13">
      <c r="A360" s="148"/>
      <c r="B360" s="149"/>
      <c r="C360" s="151" t="s">
        <v>984</v>
      </c>
      <c r="D360" s="148">
        <v>1</v>
      </c>
      <c r="F360" s="147"/>
      <c r="G360" s="147"/>
      <c r="H360" s="147"/>
      <c r="I360" s="147"/>
      <c r="J360" s="147"/>
      <c r="K360" s="147"/>
      <c r="L360" s="147"/>
      <c r="M360" s="147"/>
    </row>
    <row r="361" s="145" customFormat="1" ht="45" spans="1:13">
      <c r="A361" s="148"/>
      <c r="B361" s="149"/>
      <c r="C361" s="151" t="s">
        <v>985</v>
      </c>
      <c r="D361" s="148">
        <v>1</v>
      </c>
      <c r="F361" s="147"/>
      <c r="G361" s="147"/>
      <c r="H361" s="147"/>
      <c r="I361" s="147"/>
      <c r="J361" s="147"/>
      <c r="K361" s="147"/>
      <c r="L361" s="147"/>
      <c r="M361" s="147"/>
    </row>
    <row r="362" s="145" customFormat="1" ht="45" spans="1:13">
      <c r="A362" s="148"/>
      <c r="B362" s="149"/>
      <c r="C362" s="151" t="s">
        <v>986</v>
      </c>
      <c r="D362" s="148">
        <v>1</v>
      </c>
      <c r="F362" s="147"/>
      <c r="G362" s="147"/>
      <c r="H362" s="147"/>
      <c r="I362" s="147"/>
      <c r="J362" s="147"/>
      <c r="K362" s="147"/>
      <c r="L362" s="147"/>
      <c r="M362" s="147"/>
    </row>
    <row r="363" s="145" customFormat="1" ht="30" spans="1:13">
      <c r="A363" s="148"/>
      <c r="B363" s="149"/>
      <c r="C363" s="151" t="s">
        <v>987</v>
      </c>
      <c r="D363" s="148">
        <v>1</v>
      </c>
      <c r="F363" s="147"/>
      <c r="G363" s="147"/>
      <c r="H363" s="147"/>
      <c r="I363" s="147"/>
      <c r="J363" s="147"/>
      <c r="K363" s="147"/>
      <c r="L363" s="147"/>
      <c r="M363" s="147"/>
    </row>
    <row r="364" s="145" customFormat="1" ht="45" spans="1:13">
      <c r="A364" s="148"/>
      <c r="B364" s="149"/>
      <c r="C364" s="151" t="s">
        <v>988</v>
      </c>
      <c r="D364" s="148">
        <v>1</v>
      </c>
      <c r="F364" s="147"/>
      <c r="G364" s="147"/>
      <c r="H364" s="147"/>
      <c r="I364" s="147"/>
      <c r="J364" s="147"/>
      <c r="K364" s="147"/>
      <c r="L364" s="147"/>
      <c r="M364" s="147"/>
    </row>
    <row r="365" s="145" customFormat="1" ht="45" spans="1:13">
      <c r="A365" s="148"/>
      <c r="B365" s="149"/>
      <c r="C365" s="151" t="s">
        <v>989</v>
      </c>
      <c r="D365" s="148">
        <v>1</v>
      </c>
      <c r="F365" s="147"/>
      <c r="G365" s="147"/>
      <c r="H365" s="147"/>
      <c r="I365" s="147"/>
      <c r="J365" s="147"/>
      <c r="K365" s="147"/>
      <c r="L365" s="147"/>
      <c r="M365" s="147"/>
    </row>
    <row r="366" s="145" customFormat="1" ht="90" spans="1:13">
      <c r="A366" s="148"/>
      <c r="B366" s="149"/>
      <c r="C366" s="151" t="s">
        <v>990</v>
      </c>
      <c r="D366" s="148">
        <v>1</v>
      </c>
      <c r="F366" s="147"/>
      <c r="G366" s="147"/>
      <c r="H366" s="147"/>
      <c r="I366" s="147"/>
      <c r="J366" s="147"/>
      <c r="K366" s="147"/>
      <c r="L366" s="147"/>
      <c r="M366" s="147"/>
    </row>
    <row r="367" s="145" customFormat="1" ht="30" spans="1:13">
      <c r="A367" s="148"/>
      <c r="B367" s="149"/>
      <c r="C367" s="151" t="s">
        <v>991</v>
      </c>
      <c r="D367" s="148">
        <v>1</v>
      </c>
      <c r="F367" s="147"/>
      <c r="G367" s="147"/>
      <c r="H367" s="147"/>
      <c r="I367" s="147"/>
      <c r="J367" s="147"/>
      <c r="K367" s="147"/>
      <c r="L367" s="147"/>
      <c r="M367" s="147"/>
    </row>
    <row r="368" s="145" customFormat="1" ht="45" spans="1:13">
      <c r="A368" s="148">
        <v>11</v>
      </c>
      <c r="B368" s="149" t="s">
        <v>404</v>
      </c>
      <c r="C368" s="151" t="s">
        <v>992</v>
      </c>
      <c r="D368" s="148">
        <v>37</v>
      </c>
      <c r="F368" s="147"/>
      <c r="G368" s="147"/>
      <c r="H368" s="147"/>
      <c r="I368" s="147"/>
      <c r="J368" s="147"/>
      <c r="K368" s="147"/>
      <c r="L368" s="147"/>
      <c r="M368" s="147"/>
    </row>
    <row r="369" s="145" customFormat="1" ht="45" spans="1:13">
      <c r="A369" s="148"/>
      <c r="B369" s="149"/>
      <c r="C369" s="151" t="s">
        <v>993</v>
      </c>
      <c r="D369" s="148">
        <v>9</v>
      </c>
      <c r="F369" s="147"/>
      <c r="G369" s="147"/>
      <c r="H369" s="147"/>
      <c r="I369" s="147"/>
      <c r="J369" s="147"/>
      <c r="K369" s="147"/>
      <c r="L369" s="147"/>
      <c r="M369" s="147"/>
    </row>
    <row r="370" s="145" customFormat="1" ht="45" spans="1:13">
      <c r="A370" s="148"/>
      <c r="B370" s="149"/>
      <c r="C370" s="151" t="s">
        <v>994</v>
      </c>
      <c r="D370" s="148">
        <v>4</v>
      </c>
      <c r="F370" s="147"/>
      <c r="G370" s="147"/>
      <c r="H370" s="147"/>
      <c r="I370" s="147"/>
      <c r="J370" s="147"/>
      <c r="K370" s="147"/>
      <c r="L370" s="147"/>
      <c r="M370" s="147"/>
    </row>
    <row r="371" s="145" customFormat="1" ht="45" spans="1:13">
      <c r="A371" s="148"/>
      <c r="B371" s="149"/>
      <c r="C371" s="151" t="s">
        <v>995</v>
      </c>
      <c r="D371" s="148">
        <v>4</v>
      </c>
      <c r="F371" s="147"/>
      <c r="G371" s="147"/>
      <c r="H371" s="147"/>
      <c r="I371" s="147"/>
      <c r="J371" s="147"/>
      <c r="K371" s="147"/>
      <c r="L371" s="147"/>
      <c r="M371" s="147"/>
    </row>
    <row r="372" s="145" customFormat="1" ht="45" spans="1:13">
      <c r="A372" s="148"/>
      <c r="B372" s="149"/>
      <c r="C372" s="151" t="s">
        <v>996</v>
      </c>
      <c r="D372" s="148">
        <v>9</v>
      </c>
      <c r="F372" s="147"/>
      <c r="G372" s="147"/>
      <c r="H372" s="147"/>
      <c r="I372" s="147"/>
      <c r="J372" s="147"/>
      <c r="K372" s="147"/>
      <c r="L372" s="147"/>
      <c r="M372" s="147"/>
    </row>
    <row r="373" s="145" customFormat="1" ht="45" spans="1:13">
      <c r="A373" s="148"/>
      <c r="B373" s="149"/>
      <c r="C373" s="151" t="s">
        <v>997</v>
      </c>
      <c r="D373" s="148">
        <v>8</v>
      </c>
      <c r="F373" s="147"/>
      <c r="G373" s="147"/>
      <c r="H373" s="147"/>
      <c r="I373" s="147"/>
      <c r="J373" s="147"/>
      <c r="K373" s="147"/>
      <c r="L373" s="147"/>
      <c r="M373" s="147"/>
    </row>
    <row r="374" s="145" customFormat="1" ht="45" spans="1:13">
      <c r="A374" s="148"/>
      <c r="B374" s="149"/>
      <c r="C374" s="151" t="s">
        <v>998</v>
      </c>
      <c r="D374" s="148">
        <v>8</v>
      </c>
      <c r="F374" s="147"/>
      <c r="G374" s="147"/>
      <c r="H374" s="147"/>
      <c r="I374" s="147"/>
      <c r="J374" s="147"/>
      <c r="K374" s="147"/>
      <c r="L374" s="147"/>
      <c r="M374" s="147"/>
    </row>
    <row r="375" s="145" customFormat="1" ht="45" spans="1:13">
      <c r="A375" s="148"/>
      <c r="B375" s="149"/>
      <c r="C375" s="151" t="s">
        <v>999</v>
      </c>
      <c r="D375" s="148">
        <v>3</v>
      </c>
      <c r="F375" s="147"/>
      <c r="G375" s="147"/>
      <c r="H375" s="147"/>
      <c r="I375" s="147"/>
      <c r="J375" s="147"/>
      <c r="K375" s="147"/>
      <c r="L375" s="147"/>
      <c r="M375" s="147"/>
    </row>
    <row r="376" s="145" customFormat="1" ht="60" spans="1:13">
      <c r="A376" s="148"/>
      <c r="B376" s="149"/>
      <c r="C376" s="151" t="s">
        <v>1000</v>
      </c>
      <c r="D376" s="148">
        <v>8</v>
      </c>
      <c r="F376" s="147"/>
      <c r="G376" s="147"/>
      <c r="H376" s="147"/>
      <c r="I376" s="147"/>
      <c r="J376" s="147"/>
      <c r="K376" s="147"/>
      <c r="L376" s="147"/>
      <c r="M376" s="147"/>
    </row>
    <row r="377" s="145" customFormat="1" ht="45" spans="1:13">
      <c r="A377" s="148"/>
      <c r="B377" s="149"/>
      <c r="C377" s="151" t="s">
        <v>1001</v>
      </c>
      <c r="D377" s="148">
        <v>8</v>
      </c>
      <c r="F377" s="147"/>
      <c r="G377" s="147"/>
      <c r="H377" s="147"/>
      <c r="I377" s="147"/>
      <c r="J377" s="147"/>
      <c r="K377" s="147"/>
      <c r="L377" s="147"/>
      <c r="M377" s="147"/>
    </row>
    <row r="378" s="145" customFormat="1" ht="45" spans="1:13">
      <c r="A378" s="148"/>
      <c r="B378" s="149"/>
      <c r="C378" s="151" t="s">
        <v>1002</v>
      </c>
      <c r="D378" s="148">
        <v>8</v>
      </c>
      <c r="F378" s="147"/>
      <c r="G378" s="147"/>
      <c r="H378" s="147"/>
      <c r="I378" s="147"/>
      <c r="J378" s="147"/>
      <c r="K378" s="147"/>
      <c r="L378" s="147"/>
      <c r="M378" s="147"/>
    </row>
    <row r="379" s="145" customFormat="1" ht="45" spans="1:13">
      <c r="A379" s="148"/>
      <c r="B379" s="149"/>
      <c r="C379" s="151" t="s">
        <v>1003</v>
      </c>
      <c r="D379" s="148">
        <v>3</v>
      </c>
      <c r="F379" s="147"/>
      <c r="G379" s="147"/>
      <c r="H379" s="147"/>
      <c r="I379" s="147"/>
      <c r="J379" s="147"/>
      <c r="K379" s="147"/>
      <c r="L379" s="147"/>
      <c r="M379" s="147"/>
    </row>
    <row r="380" s="145" customFormat="1" ht="60" spans="1:13">
      <c r="A380" s="148"/>
      <c r="B380" s="149"/>
      <c r="C380" s="151" t="s">
        <v>1004</v>
      </c>
      <c r="D380" s="148">
        <v>7</v>
      </c>
      <c r="F380" s="147"/>
      <c r="G380" s="147"/>
      <c r="H380" s="147"/>
      <c r="I380" s="147"/>
      <c r="J380" s="147"/>
      <c r="K380" s="147"/>
      <c r="L380" s="147"/>
      <c r="M380" s="147"/>
    </row>
    <row r="381" s="145" customFormat="1" ht="60" spans="1:13">
      <c r="A381" s="148"/>
      <c r="B381" s="149"/>
      <c r="C381" s="151" t="s">
        <v>1005</v>
      </c>
      <c r="D381" s="148">
        <v>6</v>
      </c>
      <c r="F381" s="147"/>
      <c r="G381" s="147"/>
      <c r="H381" s="147"/>
      <c r="I381" s="147"/>
      <c r="J381" s="147"/>
      <c r="K381" s="147"/>
      <c r="L381" s="147"/>
      <c r="M381" s="147"/>
    </row>
    <row r="382" s="145" customFormat="1" ht="45" spans="1:13">
      <c r="A382" s="148"/>
      <c r="B382" s="149"/>
      <c r="C382" s="151" t="s">
        <v>1006</v>
      </c>
      <c r="D382" s="148">
        <v>7</v>
      </c>
      <c r="F382" s="147"/>
      <c r="G382" s="147"/>
      <c r="H382" s="147"/>
      <c r="I382" s="147"/>
      <c r="J382" s="147"/>
      <c r="K382" s="147"/>
      <c r="L382" s="147"/>
      <c r="M382" s="147"/>
    </row>
    <row r="383" s="145" customFormat="1" ht="60" spans="1:13">
      <c r="A383" s="148"/>
      <c r="B383" s="149"/>
      <c r="C383" s="151" t="s">
        <v>1007</v>
      </c>
      <c r="D383" s="148">
        <v>4</v>
      </c>
      <c r="F383" s="147"/>
      <c r="G383" s="147"/>
      <c r="H383" s="147"/>
      <c r="I383" s="147"/>
      <c r="J383" s="147"/>
      <c r="K383" s="147"/>
      <c r="L383" s="147"/>
      <c r="M383" s="147"/>
    </row>
    <row r="384" s="145" customFormat="1" ht="60" spans="1:13">
      <c r="A384" s="148"/>
      <c r="B384" s="149"/>
      <c r="C384" s="151" t="s">
        <v>1008</v>
      </c>
      <c r="D384" s="148">
        <v>4</v>
      </c>
      <c r="F384" s="147"/>
      <c r="G384" s="147"/>
      <c r="H384" s="147"/>
      <c r="I384" s="147"/>
      <c r="J384" s="147"/>
      <c r="K384" s="147"/>
      <c r="L384" s="147"/>
      <c r="M384" s="147"/>
    </row>
    <row r="385" s="145" customFormat="1" ht="45" spans="1:13">
      <c r="A385" s="148"/>
      <c r="B385" s="149"/>
      <c r="C385" s="151" t="s">
        <v>1009</v>
      </c>
      <c r="D385" s="148">
        <v>4</v>
      </c>
      <c r="F385" s="147"/>
      <c r="G385" s="147"/>
      <c r="H385" s="147"/>
      <c r="I385" s="147"/>
      <c r="J385" s="147"/>
      <c r="K385" s="147"/>
      <c r="L385" s="147"/>
      <c r="M385" s="147"/>
    </row>
    <row r="386" s="145" customFormat="1" ht="45" spans="1:13">
      <c r="A386" s="148"/>
      <c r="B386" s="149"/>
      <c r="C386" s="151" t="s">
        <v>1010</v>
      </c>
      <c r="D386" s="148">
        <v>3</v>
      </c>
      <c r="F386" s="147"/>
      <c r="G386" s="147"/>
      <c r="H386" s="147"/>
      <c r="I386" s="147"/>
      <c r="J386" s="147"/>
      <c r="K386" s="147"/>
      <c r="L386" s="147"/>
      <c r="M386" s="147"/>
    </row>
    <row r="387" s="145" customFormat="1" ht="45" spans="1:13">
      <c r="A387" s="148"/>
      <c r="B387" s="149"/>
      <c r="C387" s="151" t="s">
        <v>1011</v>
      </c>
      <c r="D387" s="148">
        <v>1</v>
      </c>
      <c r="F387" s="147"/>
      <c r="G387" s="147"/>
      <c r="H387" s="147"/>
      <c r="I387" s="147"/>
      <c r="J387" s="147"/>
      <c r="K387" s="147"/>
      <c r="L387" s="147"/>
      <c r="M387" s="147"/>
    </row>
    <row r="388" s="145" customFormat="1" ht="45" spans="1:13">
      <c r="A388" s="148"/>
      <c r="B388" s="149"/>
      <c r="C388" s="151" t="s">
        <v>1012</v>
      </c>
      <c r="D388" s="148">
        <v>1</v>
      </c>
      <c r="F388" s="147"/>
      <c r="G388" s="147"/>
      <c r="H388" s="147"/>
      <c r="I388" s="147"/>
      <c r="J388" s="147"/>
      <c r="K388" s="147"/>
      <c r="L388" s="147"/>
      <c r="M388" s="147"/>
    </row>
    <row r="389" s="145" customFormat="1" ht="60" spans="1:13">
      <c r="A389" s="148"/>
      <c r="B389" s="149"/>
      <c r="C389" s="151" t="s">
        <v>1013</v>
      </c>
      <c r="D389" s="148">
        <v>5</v>
      </c>
      <c r="F389" s="147"/>
      <c r="G389" s="147"/>
      <c r="H389" s="147"/>
      <c r="I389" s="147"/>
      <c r="J389" s="147"/>
      <c r="K389" s="147"/>
      <c r="L389" s="147"/>
      <c r="M389" s="147"/>
    </row>
    <row r="390" s="145" customFormat="1" ht="30" spans="1:13">
      <c r="A390" s="148"/>
      <c r="B390" s="149"/>
      <c r="C390" s="151" t="s">
        <v>1014</v>
      </c>
      <c r="D390" s="148">
        <v>1</v>
      </c>
      <c r="F390" s="147"/>
      <c r="G390" s="147"/>
      <c r="H390" s="147"/>
      <c r="I390" s="147"/>
      <c r="J390" s="147"/>
      <c r="K390" s="147"/>
      <c r="L390" s="147"/>
      <c r="M390" s="147"/>
    </row>
    <row r="391" s="145" customFormat="1" ht="45" spans="1:13">
      <c r="A391" s="148"/>
      <c r="B391" s="149"/>
      <c r="C391" s="151" t="s">
        <v>1015</v>
      </c>
      <c r="D391" s="148">
        <v>4</v>
      </c>
      <c r="F391" s="147"/>
      <c r="G391" s="147"/>
      <c r="H391" s="147"/>
      <c r="I391" s="147"/>
      <c r="J391" s="147"/>
      <c r="K391" s="147"/>
      <c r="L391" s="147"/>
      <c r="M391" s="147"/>
    </row>
    <row r="392" s="145" customFormat="1" ht="45" spans="1:13">
      <c r="A392" s="148"/>
      <c r="B392" s="149"/>
      <c r="C392" s="151" t="s">
        <v>1016</v>
      </c>
      <c r="D392" s="148">
        <v>3</v>
      </c>
      <c r="F392" s="147"/>
      <c r="G392" s="147"/>
      <c r="H392" s="147"/>
      <c r="I392" s="147"/>
      <c r="J392" s="147"/>
      <c r="K392" s="147"/>
      <c r="L392" s="147"/>
      <c r="M392" s="147"/>
    </row>
    <row r="393" s="145" customFormat="1" ht="45" spans="1:13">
      <c r="A393" s="148"/>
      <c r="B393" s="149"/>
      <c r="C393" s="151" t="s">
        <v>1017</v>
      </c>
      <c r="D393" s="148">
        <v>2</v>
      </c>
      <c r="F393" s="147"/>
      <c r="G393" s="147"/>
      <c r="H393" s="147"/>
      <c r="I393" s="147"/>
      <c r="J393" s="147"/>
      <c r="K393" s="147"/>
      <c r="L393" s="147"/>
      <c r="M393" s="147"/>
    </row>
    <row r="394" s="145" customFormat="1" ht="45" spans="1:13">
      <c r="A394" s="148"/>
      <c r="B394" s="149"/>
      <c r="C394" s="151" t="s">
        <v>1018</v>
      </c>
      <c r="D394" s="148">
        <v>3</v>
      </c>
      <c r="F394" s="147"/>
      <c r="G394" s="147"/>
      <c r="H394" s="147"/>
      <c r="I394" s="147"/>
      <c r="J394" s="147"/>
      <c r="K394" s="147"/>
      <c r="L394" s="147"/>
      <c r="M394" s="147"/>
    </row>
    <row r="395" s="145" customFormat="1" ht="45" spans="1:13">
      <c r="A395" s="148"/>
      <c r="B395" s="149"/>
      <c r="C395" s="151" t="s">
        <v>1019</v>
      </c>
      <c r="D395" s="148">
        <v>3</v>
      </c>
      <c r="F395" s="147"/>
      <c r="G395" s="147"/>
      <c r="H395" s="147"/>
      <c r="I395" s="147"/>
      <c r="J395" s="147"/>
      <c r="K395" s="147"/>
      <c r="L395" s="147"/>
      <c r="M395" s="147"/>
    </row>
    <row r="396" s="145" customFormat="1" ht="60" spans="1:13">
      <c r="A396" s="148"/>
      <c r="B396" s="149"/>
      <c r="C396" s="151" t="s">
        <v>1020</v>
      </c>
      <c r="D396" s="148">
        <v>2</v>
      </c>
      <c r="F396" s="147"/>
      <c r="G396" s="147"/>
      <c r="H396" s="147"/>
      <c r="I396" s="147"/>
      <c r="J396" s="147"/>
      <c r="K396" s="147"/>
      <c r="L396" s="147"/>
      <c r="M396" s="147"/>
    </row>
    <row r="397" s="145" customFormat="1" ht="45" spans="1:13">
      <c r="A397" s="148"/>
      <c r="B397" s="149"/>
      <c r="C397" s="151" t="s">
        <v>1021</v>
      </c>
      <c r="D397" s="148">
        <v>3</v>
      </c>
      <c r="F397" s="147"/>
      <c r="G397" s="147"/>
      <c r="H397" s="147"/>
      <c r="I397" s="147"/>
      <c r="J397" s="147"/>
      <c r="K397" s="147"/>
      <c r="L397" s="147"/>
      <c r="M397" s="147"/>
    </row>
    <row r="398" s="145" customFormat="1" ht="45" spans="1:13">
      <c r="A398" s="148"/>
      <c r="B398" s="149"/>
      <c r="C398" s="151" t="s">
        <v>1022</v>
      </c>
      <c r="D398" s="148">
        <v>3</v>
      </c>
      <c r="F398" s="147"/>
      <c r="G398" s="147"/>
      <c r="H398" s="147"/>
      <c r="I398" s="147"/>
      <c r="J398" s="147"/>
      <c r="K398" s="147"/>
      <c r="L398" s="147"/>
      <c r="M398" s="147"/>
    </row>
    <row r="399" s="145" customFormat="1" ht="45" spans="1:13">
      <c r="A399" s="148"/>
      <c r="B399" s="149"/>
      <c r="C399" s="151" t="s">
        <v>1023</v>
      </c>
      <c r="D399" s="148">
        <v>2</v>
      </c>
      <c r="F399" s="147"/>
      <c r="G399" s="147"/>
      <c r="H399" s="147"/>
      <c r="I399" s="147"/>
      <c r="J399" s="147"/>
      <c r="K399" s="147"/>
      <c r="L399" s="147"/>
      <c r="M399" s="147"/>
    </row>
    <row r="400" s="145" customFormat="1" ht="30" spans="1:13">
      <c r="A400" s="148"/>
      <c r="B400" s="149"/>
      <c r="C400" s="151" t="s">
        <v>1024</v>
      </c>
      <c r="D400" s="148">
        <v>1</v>
      </c>
      <c r="F400" s="147"/>
      <c r="G400" s="147"/>
      <c r="H400" s="147"/>
      <c r="I400" s="147"/>
      <c r="J400" s="147"/>
      <c r="K400" s="147"/>
      <c r="L400" s="147"/>
      <c r="M400" s="147"/>
    </row>
    <row r="401" s="145" customFormat="1" ht="45" spans="1:13">
      <c r="A401" s="148"/>
      <c r="B401" s="149"/>
      <c r="C401" s="151" t="s">
        <v>1025</v>
      </c>
      <c r="D401" s="148">
        <v>2</v>
      </c>
      <c r="F401" s="147"/>
      <c r="G401" s="147"/>
      <c r="H401" s="147"/>
      <c r="I401" s="147"/>
      <c r="J401" s="147"/>
      <c r="K401" s="147"/>
      <c r="L401" s="147"/>
      <c r="M401" s="147"/>
    </row>
    <row r="402" s="145" customFormat="1" ht="60" spans="1:13">
      <c r="A402" s="148"/>
      <c r="B402" s="149"/>
      <c r="C402" s="151" t="s">
        <v>1026</v>
      </c>
      <c r="D402" s="148">
        <v>1</v>
      </c>
      <c r="F402" s="147"/>
      <c r="G402" s="147"/>
      <c r="H402" s="147"/>
      <c r="I402" s="147"/>
      <c r="J402" s="147"/>
      <c r="K402" s="147"/>
      <c r="L402" s="147"/>
      <c r="M402" s="147"/>
    </row>
    <row r="403" s="145" customFormat="1" ht="45" spans="1:13">
      <c r="A403" s="148"/>
      <c r="B403" s="149"/>
      <c r="C403" s="151" t="s">
        <v>1027</v>
      </c>
      <c r="D403" s="148">
        <v>1</v>
      </c>
      <c r="F403" s="147"/>
      <c r="G403" s="147"/>
      <c r="H403" s="147"/>
      <c r="I403" s="147"/>
      <c r="J403" s="147"/>
      <c r="K403" s="147"/>
      <c r="L403" s="147"/>
      <c r="M403" s="147"/>
    </row>
    <row r="404" s="145" customFormat="1" ht="60" spans="1:13">
      <c r="A404" s="148"/>
      <c r="B404" s="149"/>
      <c r="C404" s="151" t="s">
        <v>1028</v>
      </c>
      <c r="D404" s="148">
        <v>1</v>
      </c>
      <c r="F404" s="147"/>
      <c r="G404" s="147"/>
      <c r="H404" s="147"/>
      <c r="I404" s="147"/>
      <c r="J404" s="147"/>
      <c r="K404" s="147"/>
      <c r="L404" s="147"/>
      <c r="M404" s="147"/>
    </row>
    <row r="405" s="145" customFormat="1" ht="45" spans="1:13">
      <c r="A405" s="148"/>
      <c r="B405" s="149"/>
      <c r="C405" s="151" t="s">
        <v>1029</v>
      </c>
      <c r="D405" s="148">
        <v>1</v>
      </c>
      <c r="F405" s="147"/>
      <c r="G405" s="147"/>
      <c r="H405" s="147"/>
      <c r="I405" s="147"/>
      <c r="J405" s="147"/>
      <c r="K405" s="147"/>
      <c r="L405" s="147"/>
      <c r="M405" s="147"/>
    </row>
    <row r="406" s="145" customFormat="1" ht="45" spans="1:13">
      <c r="A406" s="148"/>
      <c r="B406" s="149"/>
      <c r="C406" s="151" t="s">
        <v>1030</v>
      </c>
      <c r="D406" s="148">
        <v>1</v>
      </c>
      <c r="F406" s="147"/>
      <c r="G406" s="147"/>
      <c r="H406" s="147"/>
      <c r="I406" s="147"/>
      <c r="J406" s="147"/>
      <c r="K406" s="147"/>
      <c r="L406" s="147"/>
      <c r="M406" s="147"/>
    </row>
    <row r="407" s="145" customFormat="1" ht="45" spans="1:13">
      <c r="A407" s="148"/>
      <c r="B407" s="149"/>
      <c r="C407" s="151" t="s">
        <v>1031</v>
      </c>
      <c r="D407" s="148">
        <v>1</v>
      </c>
      <c r="F407" s="147"/>
      <c r="G407" s="147"/>
      <c r="H407" s="147"/>
      <c r="I407" s="147"/>
      <c r="J407" s="147"/>
      <c r="K407" s="147"/>
      <c r="L407" s="147"/>
      <c r="M407" s="147"/>
    </row>
    <row r="408" s="145" customFormat="1" ht="60" spans="1:13">
      <c r="A408" s="148"/>
      <c r="B408" s="149"/>
      <c r="C408" s="151" t="s">
        <v>1032</v>
      </c>
      <c r="D408" s="148">
        <v>1</v>
      </c>
      <c r="F408" s="147"/>
      <c r="G408" s="147"/>
      <c r="H408" s="147"/>
      <c r="I408" s="147"/>
      <c r="J408" s="147"/>
      <c r="K408" s="147"/>
      <c r="L408" s="147"/>
      <c r="M408" s="147"/>
    </row>
    <row r="409" s="145" customFormat="1" ht="60" spans="1:13">
      <c r="A409" s="148"/>
      <c r="B409" s="149"/>
      <c r="C409" s="151" t="s">
        <v>1033</v>
      </c>
      <c r="D409" s="148">
        <v>1</v>
      </c>
      <c r="F409" s="147"/>
      <c r="G409" s="147"/>
      <c r="H409" s="147"/>
      <c r="I409" s="147"/>
      <c r="J409" s="147"/>
      <c r="K409" s="147"/>
      <c r="L409" s="147"/>
      <c r="M409" s="147"/>
    </row>
    <row r="410" s="145" customFormat="1" ht="45" spans="1:13">
      <c r="A410" s="148"/>
      <c r="B410" s="149"/>
      <c r="C410" s="151" t="s">
        <v>1034</v>
      </c>
      <c r="D410" s="148">
        <v>1</v>
      </c>
      <c r="F410" s="147"/>
      <c r="G410" s="147"/>
      <c r="H410" s="147"/>
      <c r="I410" s="147"/>
      <c r="J410" s="147"/>
      <c r="K410" s="147"/>
      <c r="L410" s="147"/>
      <c r="M410" s="147"/>
    </row>
    <row r="411" s="145" customFormat="1" ht="45" spans="1:13">
      <c r="A411" s="148"/>
      <c r="B411" s="149"/>
      <c r="C411" s="151" t="s">
        <v>1035</v>
      </c>
      <c r="D411" s="148">
        <v>1</v>
      </c>
      <c r="F411" s="147"/>
      <c r="G411" s="147"/>
      <c r="H411" s="147"/>
      <c r="I411" s="147"/>
      <c r="J411" s="147"/>
      <c r="K411" s="147"/>
      <c r="L411" s="147"/>
      <c r="M411" s="147"/>
    </row>
    <row r="412" s="145" customFormat="1" ht="45" spans="1:13">
      <c r="A412" s="148"/>
      <c r="B412" s="149"/>
      <c r="C412" s="151" t="s">
        <v>1036</v>
      </c>
      <c r="D412" s="148">
        <v>1</v>
      </c>
      <c r="F412" s="147"/>
      <c r="G412" s="147"/>
      <c r="H412" s="147"/>
      <c r="I412" s="147"/>
      <c r="J412" s="147"/>
      <c r="K412" s="147"/>
      <c r="L412" s="147"/>
      <c r="M412" s="147"/>
    </row>
    <row r="413" s="145" customFormat="1" ht="45" spans="1:13">
      <c r="A413" s="148">
        <v>12</v>
      </c>
      <c r="B413" s="149" t="s">
        <v>379</v>
      </c>
      <c r="C413" s="151" t="s">
        <v>1037</v>
      </c>
      <c r="D413" s="148">
        <v>35</v>
      </c>
      <c r="F413" s="147"/>
      <c r="G413" s="147"/>
      <c r="H413" s="147"/>
      <c r="I413" s="147"/>
      <c r="J413" s="147"/>
      <c r="K413" s="147"/>
      <c r="L413" s="147"/>
      <c r="M413" s="147"/>
    </row>
    <row r="414" s="145" customFormat="1" ht="45" spans="1:13">
      <c r="A414" s="148"/>
      <c r="B414" s="149"/>
      <c r="C414" s="151" t="s">
        <v>1038</v>
      </c>
      <c r="D414" s="148">
        <v>29</v>
      </c>
      <c r="F414" s="147"/>
      <c r="G414" s="147"/>
      <c r="H414" s="147"/>
      <c r="I414" s="147"/>
      <c r="J414" s="147"/>
      <c r="K414" s="147"/>
      <c r="L414" s="147"/>
      <c r="M414" s="147"/>
    </row>
    <row r="415" s="145" customFormat="1" ht="60" spans="1:13">
      <c r="A415" s="148"/>
      <c r="B415" s="149"/>
      <c r="C415" s="151" t="s">
        <v>1039</v>
      </c>
      <c r="D415" s="148">
        <v>9</v>
      </c>
      <c r="F415" s="147"/>
      <c r="G415" s="147"/>
      <c r="H415" s="147"/>
      <c r="I415" s="147"/>
      <c r="J415" s="147"/>
      <c r="K415" s="147"/>
      <c r="L415" s="147"/>
      <c r="M415" s="147"/>
    </row>
    <row r="416" s="145" customFormat="1" ht="30" spans="1:13">
      <c r="A416" s="148"/>
      <c r="B416" s="149"/>
      <c r="C416" s="151" t="s">
        <v>1040</v>
      </c>
      <c r="D416" s="148">
        <v>8</v>
      </c>
      <c r="F416" s="147"/>
      <c r="G416" s="147"/>
      <c r="H416" s="147"/>
      <c r="I416" s="147"/>
      <c r="J416" s="147"/>
      <c r="K416" s="147"/>
      <c r="L416" s="147"/>
      <c r="M416" s="147"/>
    </row>
    <row r="417" s="145" customFormat="1" ht="45" spans="1:13">
      <c r="A417" s="148"/>
      <c r="B417" s="149"/>
      <c r="C417" s="151" t="s">
        <v>1041</v>
      </c>
      <c r="D417" s="148">
        <v>8</v>
      </c>
      <c r="F417" s="147"/>
      <c r="G417" s="147"/>
      <c r="H417" s="147"/>
      <c r="I417" s="147"/>
      <c r="J417" s="147"/>
      <c r="K417" s="147"/>
      <c r="L417" s="147"/>
      <c r="M417" s="147"/>
    </row>
    <row r="418" s="145" customFormat="1" ht="30" spans="1:13">
      <c r="A418" s="148"/>
      <c r="B418" s="149"/>
      <c r="C418" s="151" t="s">
        <v>1042</v>
      </c>
      <c r="D418" s="148">
        <v>7</v>
      </c>
      <c r="F418" s="147"/>
      <c r="G418" s="147"/>
      <c r="H418" s="147"/>
      <c r="I418" s="147"/>
      <c r="J418" s="147"/>
      <c r="K418" s="147"/>
      <c r="L418" s="147"/>
      <c r="M418" s="147"/>
    </row>
    <row r="419" s="145" customFormat="1" ht="30" spans="1:13">
      <c r="A419" s="148"/>
      <c r="B419" s="149"/>
      <c r="C419" s="151" t="s">
        <v>1043</v>
      </c>
      <c r="D419" s="148">
        <v>6</v>
      </c>
      <c r="F419" s="147"/>
      <c r="G419" s="147"/>
      <c r="H419" s="147"/>
      <c r="I419" s="147"/>
      <c r="J419" s="147"/>
      <c r="K419" s="147"/>
      <c r="L419" s="147"/>
      <c r="M419" s="147"/>
    </row>
    <row r="420" s="145" customFormat="1" ht="45" spans="1:13">
      <c r="A420" s="148"/>
      <c r="B420" s="149"/>
      <c r="C420" s="151" t="s">
        <v>1044</v>
      </c>
      <c r="D420" s="148">
        <v>28</v>
      </c>
      <c r="F420" s="147"/>
      <c r="G420" s="147"/>
      <c r="H420" s="147"/>
      <c r="I420" s="147"/>
      <c r="J420" s="147"/>
      <c r="K420" s="147"/>
      <c r="L420" s="147"/>
      <c r="M420" s="147"/>
    </row>
    <row r="421" s="145" customFormat="1" ht="60" spans="1:13">
      <c r="A421" s="148"/>
      <c r="B421" s="149"/>
      <c r="C421" s="151" t="s">
        <v>1045</v>
      </c>
      <c r="D421" s="148">
        <v>4</v>
      </c>
      <c r="F421" s="147"/>
      <c r="G421" s="147"/>
      <c r="H421" s="147"/>
      <c r="I421" s="147"/>
      <c r="J421" s="147"/>
      <c r="K421" s="147"/>
      <c r="L421" s="147"/>
      <c r="M421" s="147"/>
    </row>
    <row r="422" s="145" customFormat="1" ht="45" spans="1:13">
      <c r="A422" s="148"/>
      <c r="B422" s="149"/>
      <c r="C422" s="151" t="s">
        <v>1046</v>
      </c>
      <c r="D422" s="148">
        <v>10</v>
      </c>
      <c r="F422" s="147"/>
      <c r="G422" s="147"/>
      <c r="H422" s="147"/>
      <c r="I422" s="147"/>
      <c r="J422" s="147"/>
      <c r="K422" s="147"/>
      <c r="L422" s="147"/>
      <c r="M422" s="147"/>
    </row>
    <row r="423" s="145" customFormat="1" ht="45" spans="1:13">
      <c r="A423" s="148"/>
      <c r="B423" s="149"/>
      <c r="C423" s="151" t="s">
        <v>1047</v>
      </c>
      <c r="D423" s="148">
        <v>21</v>
      </c>
      <c r="F423" s="147"/>
      <c r="G423" s="147"/>
      <c r="H423" s="147"/>
      <c r="I423" s="147"/>
      <c r="J423" s="147"/>
      <c r="K423" s="147"/>
      <c r="L423" s="147"/>
      <c r="M423" s="147"/>
    </row>
    <row r="424" s="145" customFormat="1" ht="45" spans="1:13">
      <c r="A424" s="148"/>
      <c r="B424" s="149"/>
      <c r="C424" s="151" t="s">
        <v>1048</v>
      </c>
      <c r="D424" s="148">
        <v>8</v>
      </c>
      <c r="F424" s="147"/>
      <c r="G424" s="147"/>
      <c r="H424" s="147"/>
      <c r="I424" s="147"/>
      <c r="J424" s="147"/>
      <c r="K424" s="147"/>
      <c r="L424" s="147"/>
      <c r="M424" s="147"/>
    </row>
    <row r="425" s="145" customFormat="1" ht="45" spans="1:13">
      <c r="A425" s="148"/>
      <c r="B425" s="149"/>
      <c r="C425" s="151" t="s">
        <v>1049</v>
      </c>
      <c r="D425" s="148">
        <v>12</v>
      </c>
      <c r="F425" s="147"/>
      <c r="G425" s="147"/>
      <c r="H425" s="147"/>
      <c r="I425" s="147"/>
      <c r="J425" s="147"/>
      <c r="K425" s="147"/>
      <c r="L425" s="147"/>
      <c r="M425" s="147"/>
    </row>
    <row r="426" s="145" customFormat="1" ht="45" spans="1:13">
      <c r="A426" s="148"/>
      <c r="B426" s="149"/>
      <c r="C426" s="151" t="s">
        <v>1038</v>
      </c>
      <c r="D426" s="148">
        <v>7</v>
      </c>
      <c r="F426" s="147"/>
      <c r="G426" s="147"/>
      <c r="H426" s="147"/>
      <c r="I426" s="147"/>
      <c r="J426" s="147"/>
      <c r="K426" s="147"/>
      <c r="L426" s="147"/>
      <c r="M426" s="147"/>
    </row>
    <row r="427" s="145" customFormat="1" ht="45" spans="1:13">
      <c r="A427" s="148"/>
      <c r="B427" s="149"/>
      <c r="C427" s="151" t="s">
        <v>1050</v>
      </c>
      <c r="D427" s="148">
        <v>3</v>
      </c>
      <c r="F427" s="147"/>
      <c r="G427" s="147"/>
      <c r="H427" s="147"/>
      <c r="I427" s="147"/>
      <c r="J427" s="147"/>
      <c r="K427" s="147"/>
      <c r="L427" s="147"/>
      <c r="M427" s="147"/>
    </row>
    <row r="428" s="145" customFormat="1" ht="45" spans="1:13">
      <c r="A428" s="148"/>
      <c r="B428" s="149"/>
      <c r="C428" s="151" t="s">
        <v>1051</v>
      </c>
      <c r="D428" s="148">
        <v>10</v>
      </c>
      <c r="F428" s="147"/>
      <c r="G428" s="147"/>
      <c r="H428" s="147"/>
      <c r="I428" s="147"/>
      <c r="J428" s="147"/>
      <c r="K428" s="147"/>
      <c r="L428" s="147"/>
      <c r="M428" s="147"/>
    </row>
    <row r="429" s="145" customFormat="1" ht="45" spans="1:13">
      <c r="A429" s="148"/>
      <c r="B429" s="149"/>
      <c r="C429" s="151" t="s">
        <v>1052</v>
      </c>
      <c r="D429" s="148">
        <v>4</v>
      </c>
      <c r="F429" s="147"/>
      <c r="G429" s="147"/>
      <c r="H429" s="147"/>
      <c r="I429" s="147"/>
      <c r="J429" s="147"/>
      <c r="K429" s="147"/>
      <c r="L429" s="147"/>
      <c r="M429" s="147"/>
    </row>
    <row r="430" s="145" customFormat="1" ht="45" spans="1:13">
      <c r="A430" s="148"/>
      <c r="B430" s="149"/>
      <c r="C430" s="151" t="s">
        <v>1053</v>
      </c>
      <c r="D430" s="148">
        <v>2</v>
      </c>
      <c r="F430" s="147"/>
      <c r="G430" s="147"/>
      <c r="H430" s="147"/>
      <c r="I430" s="147"/>
      <c r="J430" s="147"/>
      <c r="K430" s="147"/>
      <c r="L430" s="147"/>
      <c r="M430" s="147"/>
    </row>
    <row r="431" s="145" customFormat="1" ht="60" spans="1:13">
      <c r="A431" s="148"/>
      <c r="B431" s="149"/>
      <c r="C431" s="151" t="s">
        <v>1054</v>
      </c>
      <c r="D431" s="148">
        <v>8</v>
      </c>
      <c r="F431" s="147"/>
      <c r="G431" s="147"/>
      <c r="H431" s="147"/>
      <c r="I431" s="147"/>
      <c r="J431" s="147"/>
      <c r="K431" s="147"/>
      <c r="L431" s="147"/>
      <c r="M431" s="147"/>
    </row>
    <row r="432" s="145" customFormat="1" ht="45" spans="1:13">
      <c r="A432" s="148"/>
      <c r="B432" s="149"/>
      <c r="C432" s="151" t="s">
        <v>1055</v>
      </c>
      <c r="D432" s="148">
        <v>5</v>
      </c>
      <c r="F432" s="147"/>
      <c r="G432" s="147"/>
      <c r="H432" s="147"/>
      <c r="I432" s="147"/>
      <c r="J432" s="147"/>
      <c r="K432" s="147"/>
      <c r="L432" s="147"/>
      <c r="M432" s="147"/>
    </row>
    <row r="433" s="145" customFormat="1" ht="45" spans="1:13">
      <c r="A433" s="148"/>
      <c r="B433" s="149"/>
      <c r="C433" s="151" t="s">
        <v>1056</v>
      </c>
      <c r="D433" s="148">
        <v>1</v>
      </c>
      <c r="F433" s="147"/>
      <c r="G433" s="147"/>
      <c r="H433" s="147"/>
      <c r="I433" s="147"/>
      <c r="J433" s="147"/>
      <c r="K433" s="147"/>
      <c r="L433" s="147"/>
      <c r="M433" s="147"/>
    </row>
    <row r="434" s="145" customFormat="1" ht="60" spans="1:13">
      <c r="A434" s="148"/>
      <c r="B434" s="149"/>
      <c r="C434" s="151" t="s">
        <v>1057</v>
      </c>
      <c r="D434" s="148">
        <v>4</v>
      </c>
      <c r="F434" s="147"/>
      <c r="G434" s="147"/>
      <c r="H434" s="147"/>
      <c r="I434" s="147"/>
      <c r="J434" s="147"/>
      <c r="K434" s="147"/>
      <c r="L434" s="147"/>
      <c r="M434" s="147"/>
    </row>
    <row r="435" s="145" customFormat="1" ht="45" spans="1:13">
      <c r="A435" s="148"/>
      <c r="B435" s="149"/>
      <c r="C435" s="151" t="s">
        <v>1058</v>
      </c>
      <c r="D435" s="148">
        <v>3</v>
      </c>
      <c r="F435" s="147"/>
      <c r="G435" s="147"/>
      <c r="H435" s="147"/>
      <c r="I435" s="147"/>
      <c r="J435" s="147"/>
      <c r="K435" s="147"/>
      <c r="L435" s="147"/>
      <c r="M435" s="147"/>
    </row>
    <row r="436" s="145" customFormat="1" ht="45" spans="1:13">
      <c r="A436" s="148"/>
      <c r="B436" s="149"/>
      <c r="C436" s="151" t="s">
        <v>1059</v>
      </c>
      <c r="D436" s="148">
        <v>3</v>
      </c>
      <c r="F436" s="147"/>
      <c r="G436" s="147"/>
      <c r="H436" s="147"/>
      <c r="I436" s="147"/>
      <c r="J436" s="147"/>
      <c r="K436" s="147"/>
      <c r="L436" s="147"/>
      <c r="M436" s="147"/>
    </row>
    <row r="437" s="145" customFormat="1" ht="45" spans="1:13">
      <c r="A437" s="148"/>
      <c r="B437" s="149"/>
      <c r="C437" s="151" t="s">
        <v>1060</v>
      </c>
      <c r="D437" s="148">
        <v>4</v>
      </c>
      <c r="F437" s="147"/>
      <c r="G437" s="147"/>
      <c r="H437" s="147"/>
      <c r="I437" s="147"/>
      <c r="J437" s="147"/>
      <c r="K437" s="147"/>
      <c r="L437" s="147"/>
      <c r="M437" s="147"/>
    </row>
    <row r="438" s="145" customFormat="1" ht="45" spans="1:13">
      <c r="A438" s="148"/>
      <c r="B438" s="149"/>
      <c r="C438" s="151" t="s">
        <v>1061</v>
      </c>
      <c r="D438" s="148">
        <v>1</v>
      </c>
      <c r="F438" s="147"/>
      <c r="G438" s="147"/>
      <c r="H438" s="147"/>
      <c r="I438" s="147"/>
      <c r="J438" s="147"/>
      <c r="K438" s="147"/>
      <c r="L438" s="147"/>
      <c r="M438" s="147"/>
    </row>
    <row r="439" s="145" customFormat="1" ht="60" spans="1:13">
      <c r="A439" s="148"/>
      <c r="B439" s="149"/>
      <c r="C439" s="151" t="s">
        <v>1062</v>
      </c>
      <c r="D439" s="148">
        <v>3</v>
      </c>
      <c r="F439" s="147"/>
      <c r="G439" s="147"/>
      <c r="H439" s="147"/>
      <c r="I439" s="147"/>
      <c r="J439" s="147"/>
      <c r="K439" s="147"/>
      <c r="L439" s="147"/>
      <c r="M439" s="147"/>
    </row>
    <row r="440" s="145" customFormat="1" ht="45" spans="1:13">
      <c r="A440" s="148"/>
      <c r="B440" s="149"/>
      <c r="C440" s="151" t="s">
        <v>1063</v>
      </c>
      <c r="D440" s="148">
        <v>2</v>
      </c>
      <c r="F440" s="147"/>
      <c r="G440" s="147"/>
      <c r="H440" s="147"/>
      <c r="I440" s="147"/>
      <c r="J440" s="147"/>
      <c r="K440" s="147"/>
      <c r="L440" s="147"/>
      <c r="M440" s="147"/>
    </row>
    <row r="441" s="145" customFormat="1" ht="60" spans="1:13">
      <c r="A441" s="148"/>
      <c r="B441" s="149"/>
      <c r="C441" s="151" t="s">
        <v>1064</v>
      </c>
      <c r="D441" s="148">
        <v>3</v>
      </c>
      <c r="F441" s="147"/>
      <c r="G441" s="147"/>
      <c r="H441" s="147"/>
      <c r="I441" s="147"/>
      <c r="J441" s="147"/>
      <c r="K441" s="147"/>
      <c r="L441" s="147"/>
      <c r="M441" s="147"/>
    </row>
    <row r="442" s="145" customFormat="1" ht="60" spans="1:13">
      <c r="A442" s="148"/>
      <c r="B442" s="149"/>
      <c r="C442" s="151" t="s">
        <v>1065</v>
      </c>
      <c r="D442" s="148">
        <v>2</v>
      </c>
      <c r="F442" s="147"/>
      <c r="G442" s="147"/>
      <c r="H442" s="147"/>
      <c r="I442" s="147"/>
      <c r="J442" s="147"/>
      <c r="K442" s="147"/>
      <c r="L442" s="147"/>
      <c r="M442" s="147"/>
    </row>
    <row r="443" s="145" customFormat="1" ht="45" spans="1:13">
      <c r="A443" s="148"/>
      <c r="B443" s="149"/>
      <c r="C443" s="151" t="s">
        <v>1066</v>
      </c>
      <c r="D443" s="148">
        <v>1</v>
      </c>
      <c r="F443" s="147"/>
      <c r="G443" s="147"/>
      <c r="H443" s="147"/>
      <c r="I443" s="147"/>
      <c r="J443" s="147"/>
      <c r="K443" s="147"/>
      <c r="L443" s="147"/>
      <c r="M443" s="147"/>
    </row>
    <row r="444" s="145" customFormat="1" ht="60" spans="1:13">
      <c r="A444" s="148"/>
      <c r="B444" s="149"/>
      <c r="C444" s="151" t="s">
        <v>1067</v>
      </c>
      <c r="D444" s="148">
        <v>2</v>
      </c>
      <c r="F444" s="147"/>
      <c r="G444" s="147"/>
      <c r="H444" s="147"/>
      <c r="I444" s="147"/>
      <c r="J444" s="147"/>
      <c r="K444" s="147"/>
      <c r="L444" s="147"/>
      <c r="M444" s="147"/>
    </row>
    <row r="445" s="145" customFormat="1" ht="60" spans="1:13">
      <c r="A445" s="148"/>
      <c r="B445" s="149"/>
      <c r="C445" s="151" t="s">
        <v>1068</v>
      </c>
      <c r="D445" s="148">
        <v>1</v>
      </c>
      <c r="F445" s="147"/>
      <c r="G445" s="147"/>
      <c r="H445" s="147"/>
      <c r="I445" s="147"/>
      <c r="J445" s="147"/>
      <c r="K445" s="147"/>
      <c r="L445" s="147"/>
      <c r="M445" s="147"/>
    </row>
    <row r="446" s="145" customFormat="1" ht="45" spans="1:13">
      <c r="A446" s="148"/>
      <c r="B446" s="149"/>
      <c r="C446" s="151" t="s">
        <v>1069</v>
      </c>
      <c r="D446" s="148">
        <v>2</v>
      </c>
      <c r="F446" s="147"/>
      <c r="G446" s="147"/>
      <c r="H446" s="147"/>
      <c r="I446" s="147"/>
      <c r="J446" s="147"/>
      <c r="K446" s="147"/>
      <c r="L446" s="147"/>
      <c r="M446" s="147"/>
    </row>
    <row r="447" s="145" customFormat="1" ht="45" spans="1:13">
      <c r="A447" s="148"/>
      <c r="B447" s="149"/>
      <c r="C447" s="151" t="s">
        <v>1070</v>
      </c>
      <c r="D447" s="148">
        <v>1</v>
      </c>
      <c r="F447" s="147"/>
      <c r="G447" s="147"/>
      <c r="H447" s="147"/>
      <c r="I447" s="147"/>
      <c r="J447" s="147"/>
      <c r="K447" s="147"/>
      <c r="L447" s="147"/>
      <c r="M447" s="147"/>
    </row>
    <row r="448" s="145" customFormat="1" ht="60" spans="1:13">
      <c r="A448" s="148"/>
      <c r="B448" s="149"/>
      <c r="C448" s="151" t="s">
        <v>1071</v>
      </c>
      <c r="D448" s="148">
        <v>1</v>
      </c>
      <c r="F448" s="147"/>
      <c r="G448" s="147"/>
      <c r="H448" s="147"/>
      <c r="I448" s="147"/>
      <c r="J448" s="147"/>
      <c r="K448" s="147"/>
      <c r="L448" s="147"/>
      <c r="M448" s="147"/>
    </row>
    <row r="449" s="145" customFormat="1" ht="60" spans="1:13">
      <c r="A449" s="148"/>
      <c r="B449" s="149"/>
      <c r="C449" s="151" t="s">
        <v>1072</v>
      </c>
      <c r="D449" s="148">
        <v>1</v>
      </c>
      <c r="F449" s="147"/>
      <c r="G449" s="147"/>
      <c r="H449" s="147"/>
      <c r="I449" s="147"/>
      <c r="J449" s="147"/>
      <c r="K449" s="147"/>
      <c r="L449" s="147"/>
      <c r="M449" s="147"/>
    </row>
    <row r="450" s="145" customFormat="1" ht="60" spans="1:13">
      <c r="A450" s="148"/>
      <c r="B450" s="149"/>
      <c r="C450" s="151" t="s">
        <v>1073</v>
      </c>
      <c r="D450" s="148">
        <v>1</v>
      </c>
      <c r="F450" s="147"/>
      <c r="G450" s="147"/>
      <c r="H450" s="147"/>
      <c r="I450" s="147"/>
      <c r="J450" s="147"/>
      <c r="K450" s="147"/>
      <c r="L450" s="147"/>
      <c r="M450" s="147"/>
    </row>
    <row r="451" s="145" customFormat="1" ht="30" spans="1:13">
      <c r="A451" s="148">
        <v>13</v>
      </c>
      <c r="B451" s="149" t="s">
        <v>338</v>
      </c>
      <c r="C451" s="151" t="s">
        <v>1074</v>
      </c>
      <c r="D451" s="148">
        <v>3</v>
      </c>
      <c r="F451" s="147"/>
      <c r="G451" s="147"/>
      <c r="H451" s="147"/>
      <c r="I451" s="147"/>
      <c r="J451" s="147"/>
      <c r="K451" s="147"/>
      <c r="L451" s="147"/>
      <c r="M451" s="147"/>
    </row>
    <row r="452" s="145" customFormat="1" ht="45" spans="1:13">
      <c r="A452" s="148"/>
      <c r="B452" s="149"/>
      <c r="C452" s="151" t="s">
        <v>1075</v>
      </c>
      <c r="D452" s="148">
        <v>3</v>
      </c>
      <c r="F452" s="147"/>
      <c r="G452" s="147"/>
      <c r="H452" s="147"/>
      <c r="I452" s="147"/>
      <c r="J452" s="147"/>
      <c r="K452" s="147"/>
      <c r="L452" s="147"/>
      <c r="M452" s="147"/>
    </row>
    <row r="453" s="145" customFormat="1" ht="45" spans="1:13">
      <c r="A453" s="148"/>
      <c r="B453" s="149"/>
      <c r="C453" s="151" t="s">
        <v>1076</v>
      </c>
      <c r="D453" s="148">
        <v>7</v>
      </c>
      <c r="F453" s="147"/>
      <c r="G453" s="147"/>
      <c r="H453" s="147"/>
      <c r="I453" s="147"/>
      <c r="J453" s="147"/>
      <c r="K453" s="147"/>
      <c r="L453" s="147"/>
      <c r="M453" s="147"/>
    </row>
    <row r="454" s="145" customFormat="1" ht="30" spans="1:13">
      <c r="A454" s="148"/>
      <c r="B454" s="149"/>
      <c r="C454" s="151" t="s">
        <v>770</v>
      </c>
      <c r="D454" s="148">
        <v>8</v>
      </c>
      <c r="F454" s="147"/>
      <c r="G454" s="147"/>
      <c r="H454" s="147"/>
      <c r="I454" s="147"/>
      <c r="J454" s="147"/>
      <c r="K454" s="147"/>
      <c r="L454" s="147"/>
      <c r="M454" s="147"/>
    </row>
    <row r="455" ht="45" spans="1:4">
      <c r="A455" s="148"/>
      <c r="B455" s="149"/>
      <c r="C455" s="151" t="s">
        <v>1077</v>
      </c>
      <c r="D455" s="148">
        <v>4</v>
      </c>
    </row>
    <row r="456" ht="60" spans="1:4">
      <c r="A456" s="148"/>
      <c r="B456" s="149"/>
      <c r="C456" s="151" t="s">
        <v>1078</v>
      </c>
      <c r="D456" s="148">
        <v>5</v>
      </c>
    </row>
    <row r="457" ht="60" spans="1:4">
      <c r="A457" s="148"/>
      <c r="B457" s="149"/>
      <c r="C457" s="151" t="s">
        <v>1079</v>
      </c>
      <c r="D457" s="148">
        <v>6</v>
      </c>
    </row>
    <row r="458" ht="45" spans="1:4">
      <c r="A458" s="148"/>
      <c r="B458" s="149"/>
      <c r="C458" s="151" t="s">
        <v>1080</v>
      </c>
      <c r="D458" s="148">
        <v>4</v>
      </c>
    </row>
    <row r="459" ht="60" spans="1:4">
      <c r="A459" s="148"/>
      <c r="B459" s="149"/>
      <c r="C459" s="151" t="s">
        <v>1081</v>
      </c>
      <c r="D459" s="148">
        <v>3</v>
      </c>
    </row>
    <row r="460" ht="60" spans="1:4">
      <c r="A460" s="148"/>
      <c r="B460" s="149"/>
      <c r="C460" s="151" t="s">
        <v>1082</v>
      </c>
      <c r="D460" s="148">
        <v>1</v>
      </c>
    </row>
    <row r="461" ht="45" spans="1:4">
      <c r="A461" s="148"/>
      <c r="B461" s="149"/>
      <c r="C461" s="151" t="s">
        <v>1083</v>
      </c>
      <c r="D461" s="148">
        <v>2</v>
      </c>
    </row>
    <row r="462" ht="60" spans="1:4">
      <c r="A462" s="148"/>
      <c r="B462" s="149"/>
      <c r="C462" s="151" t="s">
        <v>1084</v>
      </c>
      <c r="D462" s="148">
        <v>2</v>
      </c>
    </row>
    <row r="463" ht="75" spans="1:4">
      <c r="A463" s="148"/>
      <c r="B463" s="149"/>
      <c r="C463" s="151" t="s">
        <v>1085</v>
      </c>
      <c r="D463" s="148">
        <v>2</v>
      </c>
    </row>
    <row r="464" ht="60" spans="1:4">
      <c r="A464" s="148"/>
      <c r="B464" s="149"/>
      <c r="C464" s="151" t="s">
        <v>1086</v>
      </c>
      <c r="D464" s="148">
        <v>1</v>
      </c>
    </row>
    <row r="465" ht="45" spans="1:4">
      <c r="A465" s="148"/>
      <c r="B465" s="149"/>
      <c r="C465" s="151" t="s">
        <v>1087</v>
      </c>
      <c r="D465" s="148">
        <v>1</v>
      </c>
    </row>
    <row r="466" ht="60" spans="1:4">
      <c r="A466" s="148"/>
      <c r="B466" s="149"/>
      <c r="C466" s="151" t="s">
        <v>1088</v>
      </c>
      <c r="D466" s="148">
        <v>1</v>
      </c>
    </row>
    <row r="467" ht="45" spans="1:4">
      <c r="A467" s="148"/>
      <c r="B467" s="149"/>
      <c r="C467" s="151" t="s">
        <v>1089</v>
      </c>
      <c r="D467" s="148">
        <v>1</v>
      </c>
    </row>
    <row r="468" ht="60" spans="1:4">
      <c r="A468" s="148"/>
      <c r="B468" s="149"/>
      <c r="C468" s="151" t="s">
        <v>1090</v>
      </c>
      <c r="D468" s="148">
        <v>1</v>
      </c>
    </row>
    <row r="469" ht="60" spans="1:4">
      <c r="A469" s="148"/>
      <c r="B469" s="149"/>
      <c r="C469" s="151" t="s">
        <v>1091</v>
      </c>
      <c r="D469" s="148">
        <v>1</v>
      </c>
    </row>
    <row r="470" ht="30" spans="1:4">
      <c r="A470" s="148"/>
      <c r="B470" s="149"/>
      <c r="C470" s="151" t="s">
        <v>1092</v>
      </c>
      <c r="D470" s="148">
        <v>1</v>
      </c>
    </row>
    <row r="471" ht="60" spans="1:4">
      <c r="A471" s="148">
        <v>14</v>
      </c>
      <c r="B471" s="149" t="s">
        <v>364</v>
      </c>
      <c r="C471" s="151" t="s">
        <v>1093</v>
      </c>
      <c r="D471" s="148">
        <v>29</v>
      </c>
    </row>
    <row r="472" ht="60" spans="1:4">
      <c r="A472" s="148"/>
      <c r="B472" s="149"/>
      <c r="C472" s="151" t="s">
        <v>1094</v>
      </c>
      <c r="D472" s="148">
        <v>24</v>
      </c>
    </row>
    <row r="473" ht="60" spans="1:4">
      <c r="A473" s="148"/>
      <c r="B473" s="149"/>
      <c r="C473" s="151" t="s">
        <v>1095</v>
      </c>
      <c r="D473" s="148">
        <v>11</v>
      </c>
    </row>
    <row r="474" ht="60" spans="1:4">
      <c r="A474" s="148"/>
      <c r="B474" s="149"/>
      <c r="C474" s="151" t="s">
        <v>1096</v>
      </c>
      <c r="D474" s="148">
        <v>10</v>
      </c>
    </row>
    <row r="475" ht="45" spans="1:4">
      <c r="A475" s="148"/>
      <c r="B475" s="149"/>
      <c r="C475" s="151" t="s">
        <v>1097</v>
      </c>
      <c r="D475" s="148">
        <v>7</v>
      </c>
    </row>
    <row r="476" ht="45" spans="1:4">
      <c r="A476" s="148"/>
      <c r="B476" s="149"/>
      <c r="C476" s="151" t="s">
        <v>1098</v>
      </c>
      <c r="D476" s="148">
        <v>7</v>
      </c>
    </row>
    <row r="477" ht="60" spans="1:4">
      <c r="A477" s="148"/>
      <c r="B477" s="149"/>
      <c r="C477" s="151" t="s">
        <v>1099</v>
      </c>
      <c r="D477" s="148">
        <v>4</v>
      </c>
    </row>
    <row r="478" ht="45" spans="1:4">
      <c r="A478" s="148"/>
      <c r="B478" s="149"/>
      <c r="C478" s="151" t="s">
        <v>1100</v>
      </c>
      <c r="D478" s="148">
        <v>2</v>
      </c>
    </row>
    <row r="479" ht="45" spans="1:4">
      <c r="A479" s="148"/>
      <c r="B479" s="149"/>
      <c r="C479" s="151" t="s">
        <v>1101</v>
      </c>
      <c r="D479" s="148">
        <v>4</v>
      </c>
    </row>
    <row r="480" ht="60" spans="1:4">
      <c r="A480" s="148"/>
      <c r="B480" s="149"/>
      <c r="C480" s="151" t="s">
        <v>1102</v>
      </c>
      <c r="D480" s="148">
        <v>1</v>
      </c>
    </row>
    <row r="481" ht="60" spans="1:4">
      <c r="A481" s="148"/>
      <c r="B481" s="149"/>
      <c r="C481" s="151" t="s">
        <v>1103</v>
      </c>
      <c r="D481" s="148">
        <v>3</v>
      </c>
    </row>
    <row r="482" ht="45" spans="1:4">
      <c r="A482" s="148"/>
      <c r="B482" s="149"/>
      <c r="C482" s="151" t="s">
        <v>1104</v>
      </c>
      <c r="D482" s="148">
        <v>3</v>
      </c>
    </row>
    <row r="483" ht="60" spans="1:4">
      <c r="A483" s="148"/>
      <c r="B483" s="149"/>
      <c r="C483" s="151" t="s">
        <v>1105</v>
      </c>
      <c r="D483" s="148">
        <v>3</v>
      </c>
    </row>
    <row r="484" ht="45" spans="1:4">
      <c r="A484" s="148"/>
      <c r="B484" s="149"/>
      <c r="C484" s="151" t="s">
        <v>1106</v>
      </c>
      <c r="D484" s="148">
        <v>2</v>
      </c>
    </row>
    <row r="485" ht="45" spans="1:4">
      <c r="A485" s="148"/>
      <c r="B485" s="149"/>
      <c r="C485" s="151" t="s">
        <v>1107</v>
      </c>
      <c r="D485" s="148">
        <v>3</v>
      </c>
    </row>
    <row r="486" ht="60" spans="1:4">
      <c r="A486" s="148"/>
      <c r="B486" s="149"/>
      <c r="C486" s="151" t="s">
        <v>1108</v>
      </c>
      <c r="D486" s="148">
        <v>1</v>
      </c>
    </row>
    <row r="487" ht="60" spans="1:4">
      <c r="A487" s="148"/>
      <c r="B487" s="149"/>
      <c r="C487" s="151" t="s">
        <v>1109</v>
      </c>
      <c r="D487" s="148">
        <v>2</v>
      </c>
    </row>
    <row r="488" ht="60" spans="1:4">
      <c r="A488" s="148"/>
      <c r="B488" s="149"/>
      <c r="C488" s="151" t="s">
        <v>1110</v>
      </c>
      <c r="D488" s="148">
        <v>2</v>
      </c>
    </row>
    <row r="489" ht="45" spans="1:4">
      <c r="A489" s="148">
        <v>15</v>
      </c>
      <c r="B489" s="149" t="s">
        <v>352</v>
      </c>
      <c r="C489" s="151" t="s">
        <v>1111</v>
      </c>
      <c r="D489" s="148">
        <v>13</v>
      </c>
    </row>
    <row r="490" ht="45" spans="1:4">
      <c r="A490" s="148"/>
      <c r="B490" s="149"/>
      <c r="C490" s="151" t="s">
        <v>1112</v>
      </c>
      <c r="D490" s="148">
        <v>21</v>
      </c>
    </row>
    <row r="491" ht="45" spans="1:4">
      <c r="A491" s="148"/>
      <c r="B491" s="149"/>
      <c r="C491" s="151" t="s">
        <v>1113</v>
      </c>
      <c r="D491" s="148">
        <v>9</v>
      </c>
    </row>
    <row r="492" ht="60" spans="1:4">
      <c r="A492" s="148"/>
      <c r="B492" s="149"/>
      <c r="C492" s="151" t="s">
        <v>1114</v>
      </c>
      <c r="D492" s="148">
        <v>21</v>
      </c>
    </row>
    <row r="493" ht="60" spans="1:4">
      <c r="A493" s="148"/>
      <c r="B493" s="149"/>
      <c r="C493" s="151" t="s">
        <v>1115</v>
      </c>
      <c r="D493" s="148">
        <v>7</v>
      </c>
    </row>
    <row r="494" ht="60" spans="1:4">
      <c r="A494" s="148"/>
      <c r="B494" s="149"/>
      <c r="C494" s="151" t="s">
        <v>1116</v>
      </c>
      <c r="D494" s="148">
        <v>12</v>
      </c>
    </row>
    <row r="495" ht="60" spans="1:4">
      <c r="A495" s="148"/>
      <c r="B495" s="149"/>
      <c r="C495" s="151" t="s">
        <v>1117</v>
      </c>
      <c r="D495" s="148">
        <v>10</v>
      </c>
    </row>
    <row r="496" ht="45" spans="1:4">
      <c r="A496" s="148"/>
      <c r="B496" s="149"/>
      <c r="C496" s="151" t="s">
        <v>1118</v>
      </c>
      <c r="D496" s="148">
        <v>5</v>
      </c>
    </row>
    <row r="497" ht="45" spans="1:4">
      <c r="A497" s="148"/>
      <c r="B497" s="149"/>
      <c r="C497" s="151" t="s">
        <v>1119</v>
      </c>
      <c r="D497" s="148">
        <v>3</v>
      </c>
    </row>
    <row r="498" ht="60" spans="1:4">
      <c r="A498" s="148"/>
      <c r="B498" s="149"/>
      <c r="C498" s="151" t="s">
        <v>1120</v>
      </c>
      <c r="D498" s="148">
        <v>4</v>
      </c>
    </row>
    <row r="499" ht="60" spans="1:4">
      <c r="A499" s="148"/>
      <c r="B499" s="149"/>
      <c r="C499" s="151" t="s">
        <v>1121</v>
      </c>
      <c r="D499" s="148">
        <v>8</v>
      </c>
    </row>
    <row r="500" ht="45" spans="1:4">
      <c r="A500" s="148"/>
      <c r="B500" s="149"/>
      <c r="C500" s="151" t="s">
        <v>1122</v>
      </c>
      <c r="D500" s="148">
        <v>5</v>
      </c>
    </row>
    <row r="501" ht="45" spans="1:4">
      <c r="A501" s="148"/>
      <c r="B501" s="149"/>
      <c r="C501" s="151" t="s">
        <v>1123</v>
      </c>
      <c r="D501" s="148">
        <v>5</v>
      </c>
    </row>
    <row r="502" ht="60" spans="1:4">
      <c r="A502" s="148"/>
      <c r="B502" s="149"/>
      <c r="C502" s="151" t="s">
        <v>1124</v>
      </c>
      <c r="D502" s="148">
        <v>5</v>
      </c>
    </row>
    <row r="503" ht="45" spans="1:4">
      <c r="A503" s="148"/>
      <c r="B503" s="149"/>
      <c r="C503" s="151" t="s">
        <v>1125</v>
      </c>
      <c r="D503" s="148">
        <v>4</v>
      </c>
    </row>
    <row r="504" ht="60" spans="1:4">
      <c r="A504" s="148"/>
      <c r="B504" s="149"/>
      <c r="C504" s="151" t="s">
        <v>1126</v>
      </c>
      <c r="D504" s="148">
        <v>4</v>
      </c>
    </row>
    <row r="505" ht="45" spans="1:4">
      <c r="A505" s="148"/>
      <c r="B505" s="149"/>
      <c r="C505" s="151" t="s">
        <v>1127</v>
      </c>
      <c r="D505" s="148">
        <v>4</v>
      </c>
    </row>
    <row r="506" ht="45" spans="1:4">
      <c r="A506" s="148"/>
      <c r="B506" s="149"/>
      <c r="C506" s="151" t="s">
        <v>1128</v>
      </c>
      <c r="D506" s="148">
        <v>4</v>
      </c>
    </row>
    <row r="507" ht="45" spans="1:4">
      <c r="A507" s="148"/>
      <c r="B507" s="149"/>
      <c r="C507" s="151" t="s">
        <v>1104</v>
      </c>
      <c r="D507" s="148">
        <v>3</v>
      </c>
    </row>
    <row r="508" ht="30" spans="1:4">
      <c r="A508" s="148"/>
      <c r="B508" s="149"/>
      <c r="C508" s="151" t="s">
        <v>1129</v>
      </c>
      <c r="D508" s="148">
        <v>2</v>
      </c>
    </row>
    <row r="509" ht="45" spans="1:4">
      <c r="A509" s="148"/>
      <c r="B509" s="149"/>
      <c r="C509" s="151" t="s">
        <v>1130</v>
      </c>
      <c r="D509" s="148">
        <v>1</v>
      </c>
    </row>
    <row r="510" ht="60" spans="1:4">
      <c r="A510" s="148"/>
      <c r="B510" s="149"/>
      <c r="C510" s="151" t="s">
        <v>1131</v>
      </c>
      <c r="D510" s="148">
        <v>2</v>
      </c>
    </row>
    <row r="511" ht="75" spans="1:4">
      <c r="A511" s="148"/>
      <c r="B511" s="149"/>
      <c r="C511" s="151" t="s">
        <v>1132</v>
      </c>
      <c r="D511" s="148">
        <v>2</v>
      </c>
    </row>
    <row r="512" ht="60" spans="1:4">
      <c r="A512" s="148"/>
      <c r="B512" s="149"/>
      <c r="C512" s="151" t="s">
        <v>1133</v>
      </c>
      <c r="D512" s="148">
        <v>2</v>
      </c>
    </row>
    <row r="513" ht="60" spans="1:4">
      <c r="A513" s="148"/>
      <c r="B513" s="149"/>
      <c r="C513" s="151" t="s">
        <v>1134</v>
      </c>
      <c r="D513" s="148">
        <v>1</v>
      </c>
    </row>
    <row r="514" ht="75" spans="1:4">
      <c r="A514" s="148"/>
      <c r="B514" s="149"/>
      <c r="C514" s="151" t="s">
        <v>1135</v>
      </c>
      <c r="D514" s="148">
        <v>2</v>
      </c>
    </row>
    <row r="515" ht="45" spans="1:4">
      <c r="A515" s="148"/>
      <c r="B515" s="149"/>
      <c r="C515" s="151" t="s">
        <v>1136</v>
      </c>
      <c r="D515" s="148">
        <v>1</v>
      </c>
    </row>
    <row r="516" ht="45" spans="1:4">
      <c r="A516" s="148"/>
      <c r="B516" s="149"/>
      <c r="C516" s="151" t="s">
        <v>1137</v>
      </c>
      <c r="D516" s="148">
        <v>1</v>
      </c>
    </row>
    <row r="517" ht="45" spans="1:4">
      <c r="A517" s="148"/>
      <c r="B517" s="149"/>
      <c r="C517" s="151" t="s">
        <v>1138</v>
      </c>
      <c r="D517" s="148">
        <v>1</v>
      </c>
    </row>
    <row r="518" ht="45" spans="1:4">
      <c r="A518" s="148"/>
      <c r="B518" s="149"/>
      <c r="C518" s="151" t="s">
        <v>1139</v>
      </c>
      <c r="D518" s="148">
        <v>1</v>
      </c>
    </row>
    <row r="519" ht="45" spans="1:4">
      <c r="A519" s="148"/>
      <c r="B519" s="149"/>
      <c r="C519" s="151" t="s">
        <v>1140</v>
      </c>
      <c r="D519" s="148">
        <v>1</v>
      </c>
    </row>
    <row r="520" ht="60" spans="1:4">
      <c r="A520" s="148"/>
      <c r="B520" s="149"/>
      <c r="C520" s="151" t="s">
        <v>1141</v>
      </c>
      <c r="D520" s="148">
        <v>1</v>
      </c>
    </row>
    <row r="521" ht="45" spans="1:4">
      <c r="A521" s="148"/>
      <c r="B521" s="149"/>
      <c r="C521" s="151" t="s">
        <v>1142</v>
      </c>
      <c r="D521" s="148">
        <v>1</v>
      </c>
    </row>
    <row r="522" ht="45" spans="1:4">
      <c r="A522" s="148">
        <v>16</v>
      </c>
      <c r="B522" s="149" t="s">
        <v>358</v>
      </c>
      <c r="C522" s="151" t="s">
        <v>1143</v>
      </c>
      <c r="D522" s="148">
        <v>53</v>
      </c>
    </row>
    <row r="523" ht="45" spans="1:4">
      <c r="A523" s="148"/>
      <c r="B523" s="149"/>
      <c r="C523" s="151" t="s">
        <v>1144</v>
      </c>
      <c r="D523" s="148">
        <v>23</v>
      </c>
    </row>
    <row r="524" ht="60" spans="1:4">
      <c r="A524" s="148"/>
      <c r="B524" s="149"/>
      <c r="C524" s="151" t="s">
        <v>1145</v>
      </c>
      <c r="D524" s="148">
        <v>24</v>
      </c>
    </row>
    <row r="525" ht="30" spans="1:4">
      <c r="A525" s="148"/>
      <c r="B525" s="149"/>
      <c r="C525" s="151" t="s">
        <v>1146</v>
      </c>
      <c r="D525" s="148">
        <v>33</v>
      </c>
    </row>
    <row r="526" ht="60" spans="1:4">
      <c r="A526" s="148"/>
      <c r="B526" s="149"/>
      <c r="C526" s="151" t="s">
        <v>1147</v>
      </c>
      <c r="D526" s="148">
        <v>24</v>
      </c>
    </row>
    <row r="527" ht="30" spans="1:4">
      <c r="A527" s="148"/>
      <c r="B527" s="149"/>
      <c r="C527" s="151" t="s">
        <v>1148</v>
      </c>
      <c r="D527" s="148">
        <v>7</v>
      </c>
    </row>
    <row r="528" ht="60" spans="1:4">
      <c r="A528" s="148"/>
      <c r="B528" s="149"/>
      <c r="C528" s="151" t="s">
        <v>1149</v>
      </c>
      <c r="D528" s="148">
        <v>19</v>
      </c>
    </row>
    <row r="529" ht="45" spans="1:4">
      <c r="A529" s="148"/>
      <c r="B529" s="149"/>
      <c r="C529" s="151" t="s">
        <v>1150</v>
      </c>
      <c r="D529" s="148">
        <v>25</v>
      </c>
    </row>
    <row r="530" ht="60" spans="1:4">
      <c r="A530" s="148"/>
      <c r="B530" s="149"/>
      <c r="C530" s="151" t="s">
        <v>1151</v>
      </c>
      <c r="D530" s="148">
        <v>12</v>
      </c>
    </row>
    <row r="531" ht="45" spans="1:4">
      <c r="A531" s="148"/>
      <c r="B531" s="149"/>
      <c r="C531" s="151" t="s">
        <v>1143</v>
      </c>
      <c r="D531" s="148">
        <v>10</v>
      </c>
    </row>
    <row r="532" ht="45" spans="1:4">
      <c r="A532" s="148"/>
      <c r="B532" s="149"/>
      <c r="C532" s="151" t="s">
        <v>1152</v>
      </c>
      <c r="D532" s="148">
        <v>14</v>
      </c>
    </row>
    <row r="533" ht="45" spans="1:4">
      <c r="A533" s="148"/>
      <c r="B533" s="149"/>
      <c r="C533" s="151" t="s">
        <v>1153</v>
      </c>
      <c r="D533" s="148">
        <v>5</v>
      </c>
    </row>
    <row r="534" ht="45" spans="1:4">
      <c r="A534" s="148"/>
      <c r="B534" s="149"/>
      <c r="C534" s="151" t="s">
        <v>1154</v>
      </c>
      <c r="D534" s="148">
        <v>7</v>
      </c>
    </row>
    <row r="535" ht="45" spans="1:4">
      <c r="A535" s="148"/>
      <c r="B535" s="149"/>
      <c r="C535" s="151" t="s">
        <v>1155</v>
      </c>
      <c r="D535" s="148">
        <v>9</v>
      </c>
    </row>
    <row r="536" ht="45" spans="1:4">
      <c r="A536" s="148"/>
      <c r="B536" s="149"/>
      <c r="C536" s="151" t="s">
        <v>1156</v>
      </c>
      <c r="D536" s="148">
        <v>4</v>
      </c>
    </row>
    <row r="537" ht="60" spans="1:4">
      <c r="A537" s="148"/>
      <c r="B537" s="149"/>
      <c r="C537" s="151" t="s">
        <v>1157</v>
      </c>
      <c r="D537" s="148">
        <v>5</v>
      </c>
    </row>
    <row r="538" ht="45" spans="1:4">
      <c r="A538" s="148"/>
      <c r="B538" s="149"/>
      <c r="C538" s="151" t="s">
        <v>1158</v>
      </c>
      <c r="D538" s="148">
        <v>3</v>
      </c>
    </row>
    <row r="539" ht="30" spans="1:4">
      <c r="A539" s="148"/>
      <c r="B539" s="149"/>
      <c r="C539" s="151" t="s">
        <v>1159</v>
      </c>
      <c r="D539" s="148">
        <v>1</v>
      </c>
    </row>
    <row r="540" ht="60" spans="1:4">
      <c r="A540" s="148"/>
      <c r="B540" s="149"/>
      <c r="C540" s="151" t="s">
        <v>1160</v>
      </c>
      <c r="D540" s="148">
        <v>7</v>
      </c>
    </row>
    <row r="541" ht="45" spans="1:4">
      <c r="A541" s="148"/>
      <c r="B541" s="149"/>
      <c r="C541" s="151" t="s">
        <v>1161</v>
      </c>
      <c r="D541" s="148">
        <v>3</v>
      </c>
    </row>
    <row r="542" ht="45" spans="1:4">
      <c r="A542" s="148"/>
      <c r="B542" s="149"/>
      <c r="C542" s="151" t="s">
        <v>1162</v>
      </c>
      <c r="D542" s="148">
        <v>1</v>
      </c>
    </row>
    <row r="543" ht="45" spans="1:4">
      <c r="A543" s="148"/>
      <c r="B543" s="149"/>
      <c r="C543" s="151" t="s">
        <v>1163</v>
      </c>
      <c r="D543" s="148">
        <v>1</v>
      </c>
    </row>
    <row r="544" ht="45" spans="1:4">
      <c r="A544" s="148"/>
      <c r="B544" s="149"/>
      <c r="C544" s="151" t="s">
        <v>1164</v>
      </c>
      <c r="D544" s="148">
        <v>5</v>
      </c>
    </row>
    <row r="545" ht="45" spans="1:4">
      <c r="A545" s="148"/>
      <c r="B545" s="149"/>
      <c r="C545" s="151" t="s">
        <v>1165</v>
      </c>
      <c r="D545" s="148">
        <v>3</v>
      </c>
    </row>
    <row r="546" ht="45" spans="1:4">
      <c r="A546" s="148"/>
      <c r="B546" s="149"/>
      <c r="C546" s="151" t="s">
        <v>1166</v>
      </c>
      <c r="D546" s="148">
        <v>2</v>
      </c>
    </row>
    <row r="547" ht="60" spans="1:4">
      <c r="A547" s="148"/>
      <c r="B547" s="149"/>
      <c r="C547" s="151" t="s">
        <v>1167</v>
      </c>
      <c r="D547" s="148">
        <v>2</v>
      </c>
    </row>
    <row r="548" ht="75" spans="1:4">
      <c r="A548" s="148"/>
      <c r="B548" s="149"/>
      <c r="C548" s="151" t="s">
        <v>1168</v>
      </c>
      <c r="D548" s="148">
        <v>2</v>
      </c>
    </row>
    <row r="549" ht="45" spans="1:4">
      <c r="A549" s="148"/>
      <c r="B549" s="149"/>
      <c r="C549" s="151" t="s">
        <v>1169</v>
      </c>
      <c r="D549" s="148">
        <v>2</v>
      </c>
    </row>
    <row r="550" ht="60" spans="1:4">
      <c r="A550" s="148"/>
      <c r="B550" s="149"/>
      <c r="C550" s="151" t="s">
        <v>1170</v>
      </c>
      <c r="D550" s="148">
        <v>1</v>
      </c>
    </row>
    <row r="551" ht="60" spans="1:4">
      <c r="A551" s="148"/>
      <c r="B551" s="149"/>
      <c r="C551" s="151" t="s">
        <v>1171</v>
      </c>
      <c r="D551" s="148">
        <v>1</v>
      </c>
    </row>
    <row r="552" ht="60" spans="1:4">
      <c r="A552" s="148"/>
      <c r="B552" s="149"/>
      <c r="C552" s="151" t="s">
        <v>1172</v>
      </c>
      <c r="D552" s="148">
        <v>1</v>
      </c>
    </row>
    <row r="553" ht="30" spans="1:4">
      <c r="A553" s="148"/>
      <c r="B553" s="149"/>
      <c r="C553" s="151" t="s">
        <v>1173</v>
      </c>
      <c r="D553" s="148">
        <v>1</v>
      </c>
    </row>
    <row r="554" ht="45" spans="1:4">
      <c r="A554" s="148"/>
      <c r="B554" s="149"/>
      <c r="C554" s="151" t="s">
        <v>1174</v>
      </c>
      <c r="D554" s="148">
        <v>1</v>
      </c>
    </row>
    <row r="555" ht="45" spans="1:4">
      <c r="A555" s="148"/>
      <c r="B555" s="149"/>
      <c r="C555" s="151" t="s">
        <v>1175</v>
      </c>
      <c r="D555" s="148">
        <v>1</v>
      </c>
    </row>
    <row r="556" ht="45" spans="1:4">
      <c r="A556" s="148"/>
      <c r="B556" s="149"/>
      <c r="C556" s="151" t="s">
        <v>1176</v>
      </c>
      <c r="D556" s="148">
        <v>1</v>
      </c>
    </row>
    <row r="557" ht="45" spans="1:4">
      <c r="A557" s="148"/>
      <c r="B557" s="149"/>
      <c r="C557" s="151" t="s">
        <v>1177</v>
      </c>
      <c r="D557" s="148">
        <v>1</v>
      </c>
    </row>
    <row r="558" ht="30" spans="1:4">
      <c r="A558" s="148"/>
      <c r="B558" s="149"/>
      <c r="C558" s="151" t="s">
        <v>1178</v>
      </c>
      <c r="D558" s="148">
        <v>1</v>
      </c>
    </row>
    <row r="559" ht="75" spans="1:4">
      <c r="A559" s="148"/>
      <c r="B559" s="149"/>
      <c r="C559" s="151" t="s">
        <v>1179</v>
      </c>
      <c r="D559" s="148">
        <v>1</v>
      </c>
    </row>
    <row r="560" ht="60" spans="1:4">
      <c r="A560" s="148">
        <v>17</v>
      </c>
      <c r="B560" s="149" t="s">
        <v>385</v>
      </c>
      <c r="C560" s="151" t="s">
        <v>1180</v>
      </c>
      <c r="D560" s="148">
        <v>49</v>
      </c>
    </row>
    <row r="561" ht="45" spans="1:4">
      <c r="A561" s="148"/>
      <c r="B561" s="149"/>
      <c r="C561" s="151" t="s">
        <v>1181</v>
      </c>
      <c r="D561" s="148">
        <v>8</v>
      </c>
    </row>
    <row r="562" ht="45" spans="1:4">
      <c r="A562" s="148"/>
      <c r="B562" s="149"/>
      <c r="C562" s="151" t="s">
        <v>1182</v>
      </c>
      <c r="D562" s="148">
        <v>33</v>
      </c>
    </row>
    <row r="563" ht="75" spans="1:4">
      <c r="A563" s="148"/>
      <c r="B563" s="149"/>
      <c r="C563" s="151" t="s">
        <v>1183</v>
      </c>
      <c r="D563" s="148">
        <v>26</v>
      </c>
    </row>
    <row r="564" ht="45" spans="1:4">
      <c r="A564" s="148"/>
      <c r="B564" s="149"/>
      <c r="C564" s="151" t="s">
        <v>1184</v>
      </c>
      <c r="D564" s="148">
        <v>25</v>
      </c>
    </row>
    <row r="565" ht="45" spans="1:4">
      <c r="A565" s="148"/>
      <c r="B565" s="149"/>
      <c r="C565" s="151" t="s">
        <v>1185</v>
      </c>
      <c r="D565" s="148">
        <v>17</v>
      </c>
    </row>
    <row r="566" ht="45" spans="1:4">
      <c r="A566" s="148"/>
      <c r="B566" s="149"/>
      <c r="C566" s="151" t="s">
        <v>1186</v>
      </c>
      <c r="D566" s="148">
        <v>6</v>
      </c>
    </row>
    <row r="567" ht="60" spans="1:4">
      <c r="A567" s="148"/>
      <c r="B567" s="149"/>
      <c r="C567" s="151" t="s">
        <v>1096</v>
      </c>
      <c r="D567" s="148">
        <v>10</v>
      </c>
    </row>
    <row r="568" ht="75" spans="1:4">
      <c r="A568" s="148"/>
      <c r="B568" s="149"/>
      <c r="C568" s="151" t="s">
        <v>1187</v>
      </c>
      <c r="D568" s="148">
        <v>10</v>
      </c>
    </row>
    <row r="569" ht="45" spans="1:4">
      <c r="A569" s="148"/>
      <c r="B569" s="149"/>
      <c r="C569" s="151" t="s">
        <v>1188</v>
      </c>
      <c r="D569" s="148">
        <v>5</v>
      </c>
    </row>
    <row r="570" ht="45" spans="1:4">
      <c r="A570" s="148"/>
      <c r="B570" s="149"/>
      <c r="C570" s="151" t="s">
        <v>1097</v>
      </c>
      <c r="D570" s="148">
        <v>7</v>
      </c>
    </row>
    <row r="571" ht="45" spans="1:4">
      <c r="A571" s="148"/>
      <c r="B571" s="149"/>
      <c r="C571" s="151" t="s">
        <v>1098</v>
      </c>
      <c r="D571" s="148">
        <v>7</v>
      </c>
    </row>
    <row r="572" ht="60" spans="1:4">
      <c r="A572" s="148"/>
      <c r="B572" s="149"/>
      <c r="C572" s="151" t="s">
        <v>1189</v>
      </c>
      <c r="D572" s="148">
        <v>8</v>
      </c>
    </row>
    <row r="573" ht="60" spans="1:4">
      <c r="A573" s="148"/>
      <c r="B573" s="149"/>
      <c r="C573" s="151" t="s">
        <v>1190</v>
      </c>
      <c r="D573" s="148">
        <v>5</v>
      </c>
    </row>
    <row r="574" ht="60" spans="1:4">
      <c r="A574" s="148"/>
      <c r="B574" s="149"/>
      <c r="C574" s="151" t="s">
        <v>1191</v>
      </c>
      <c r="D574" s="148">
        <v>4</v>
      </c>
    </row>
    <row r="575" ht="75" spans="1:4">
      <c r="A575" s="148"/>
      <c r="B575" s="149"/>
      <c r="C575" s="151" t="s">
        <v>1192</v>
      </c>
      <c r="D575" s="148">
        <v>4</v>
      </c>
    </row>
    <row r="576" ht="45" spans="1:4">
      <c r="A576" s="148"/>
      <c r="B576" s="149"/>
      <c r="C576" s="151" t="s">
        <v>1193</v>
      </c>
      <c r="D576" s="148">
        <v>1</v>
      </c>
    </row>
    <row r="577" ht="60" spans="1:4">
      <c r="A577" s="148"/>
      <c r="B577" s="149"/>
      <c r="C577" s="151" t="s">
        <v>1194</v>
      </c>
      <c r="D577" s="148">
        <v>4</v>
      </c>
    </row>
    <row r="578" ht="60" spans="1:4">
      <c r="A578" s="148"/>
      <c r="B578" s="149"/>
      <c r="C578" s="151" t="s">
        <v>1195</v>
      </c>
      <c r="D578" s="148">
        <v>3</v>
      </c>
    </row>
    <row r="579" ht="45" spans="1:4">
      <c r="A579" s="148"/>
      <c r="B579" s="149"/>
      <c r="C579" s="151" t="s">
        <v>1196</v>
      </c>
      <c r="D579" s="148">
        <v>4</v>
      </c>
    </row>
    <row r="580" ht="60" spans="1:4">
      <c r="A580" s="148"/>
      <c r="B580" s="149"/>
      <c r="C580" s="151" t="s">
        <v>1197</v>
      </c>
      <c r="D580" s="148">
        <v>3</v>
      </c>
    </row>
    <row r="581" ht="60" spans="1:4">
      <c r="A581" s="148"/>
      <c r="B581" s="149"/>
      <c r="C581" s="151" t="s">
        <v>1198</v>
      </c>
      <c r="D581" s="148">
        <v>3</v>
      </c>
    </row>
    <row r="582" ht="45" spans="1:4">
      <c r="A582" s="148"/>
      <c r="B582" s="149"/>
      <c r="C582" s="151" t="s">
        <v>1199</v>
      </c>
      <c r="D582" s="148">
        <v>2</v>
      </c>
    </row>
    <row r="583" ht="60" spans="1:4">
      <c r="A583" s="148"/>
      <c r="B583" s="149"/>
      <c r="C583" s="151" t="s">
        <v>1200</v>
      </c>
      <c r="D583" s="148">
        <v>2</v>
      </c>
    </row>
    <row r="584" ht="75" spans="1:4">
      <c r="A584" s="148"/>
      <c r="B584" s="149"/>
      <c r="C584" s="151" t="s">
        <v>1201</v>
      </c>
      <c r="D584" s="148">
        <v>2</v>
      </c>
    </row>
    <row r="585" ht="45" spans="1:4">
      <c r="A585" s="148"/>
      <c r="B585" s="149"/>
      <c r="C585" s="151" t="s">
        <v>1202</v>
      </c>
      <c r="D585" s="148">
        <v>1</v>
      </c>
    </row>
    <row r="586" ht="75" spans="1:4">
      <c r="A586" s="148"/>
      <c r="B586" s="149"/>
      <c r="C586" s="151" t="s">
        <v>1203</v>
      </c>
      <c r="D586" s="148">
        <v>2</v>
      </c>
    </row>
    <row r="587" ht="60" spans="1:4">
      <c r="A587" s="148"/>
      <c r="B587" s="149"/>
      <c r="C587" s="151" t="s">
        <v>1204</v>
      </c>
      <c r="D587" s="148">
        <v>2</v>
      </c>
    </row>
    <row r="588" ht="45" spans="1:4">
      <c r="A588" s="148"/>
      <c r="B588" s="149"/>
      <c r="C588" s="151" t="s">
        <v>1205</v>
      </c>
      <c r="D588" s="148">
        <v>2</v>
      </c>
    </row>
    <row r="589" ht="75" spans="1:4">
      <c r="A589" s="148"/>
      <c r="B589" s="149"/>
      <c r="C589" s="151" t="s">
        <v>1168</v>
      </c>
      <c r="D589" s="148">
        <v>2</v>
      </c>
    </row>
    <row r="590" ht="60" spans="1:4">
      <c r="A590" s="148"/>
      <c r="B590" s="149"/>
      <c r="C590" s="151" t="s">
        <v>1206</v>
      </c>
      <c r="D590" s="148">
        <v>1</v>
      </c>
    </row>
    <row r="591" ht="45" spans="1:4">
      <c r="A591" s="148"/>
      <c r="B591" s="149"/>
      <c r="C591" s="151" t="s">
        <v>1207</v>
      </c>
      <c r="D591" s="148">
        <v>1</v>
      </c>
    </row>
    <row r="592" ht="45" spans="1:4">
      <c r="A592" s="148"/>
      <c r="B592" s="149"/>
      <c r="C592" s="151" t="s">
        <v>1208</v>
      </c>
      <c r="D592" s="148">
        <v>1</v>
      </c>
    </row>
    <row r="593" ht="75" spans="1:4">
      <c r="A593" s="148"/>
      <c r="B593" s="149"/>
      <c r="C593" s="151" t="s">
        <v>1209</v>
      </c>
      <c r="D593" s="148">
        <v>1</v>
      </c>
    </row>
    <row r="594" ht="45" spans="1:4">
      <c r="A594" s="148"/>
      <c r="B594" s="149"/>
      <c r="C594" s="151" t="s">
        <v>1182</v>
      </c>
      <c r="D594" s="148">
        <v>1</v>
      </c>
    </row>
    <row r="595" ht="45" spans="1:4">
      <c r="A595" s="148"/>
      <c r="B595" s="149"/>
      <c r="C595" s="151" t="s">
        <v>1210</v>
      </c>
      <c r="D595" s="148">
        <v>1</v>
      </c>
    </row>
    <row r="596" ht="45" spans="1:4">
      <c r="A596" s="148"/>
      <c r="B596" s="149"/>
      <c r="C596" s="151" t="s">
        <v>1199</v>
      </c>
      <c r="D596" s="148">
        <v>1</v>
      </c>
    </row>
    <row r="597" ht="60" spans="1:4">
      <c r="A597" s="148"/>
      <c r="B597" s="149"/>
      <c r="C597" s="151" t="s">
        <v>1211</v>
      </c>
      <c r="D597" s="148">
        <v>1</v>
      </c>
    </row>
    <row r="598" ht="45" spans="1:4">
      <c r="A598" s="148">
        <v>18</v>
      </c>
      <c r="B598" s="149" t="s">
        <v>425</v>
      </c>
      <c r="C598" s="151" t="s">
        <v>1212</v>
      </c>
      <c r="D598" s="148">
        <v>7</v>
      </c>
    </row>
    <row r="599" ht="45" spans="1:4">
      <c r="A599" s="148"/>
      <c r="B599" s="149"/>
      <c r="C599" s="151" t="s">
        <v>1213</v>
      </c>
      <c r="D599" s="148">
        <v>6</v>
      </c>
    </row>
    <row r="600" ht="45" spans="1:4">
      <c r="A600" s="148"/>
      <c r="B600" s="149"/>
      <c r="C600" s="151" t="s">
        <v>1214</v>
      </c>
      <c r="D600" s="148">
        <v>4</v>
      </c>
    </row>
    <row r="601" ht="60" spans="1:4">
      <c r="A601" s="148"/>
      <c r="B601" s="149"/>
      <c r="C601" s="151" t="s">
        <v>1115</v>
      </c>
      <c r="D601" s="148">
        <v>7</v>
      </c>
    </row>
    <row r="602" ht="60" spans="1:4">
      <c r="A602" s="148"/>
      <c r="B602" s="149"/>
      <c r="C602" s="151" t="s">
        <v>1215</v>
      </c>
      <c r="D602" s="148">
        <v>4</v>
      </c>
    </row>
    <row r="603" ht="60" spans="1:4">
      <c r="A603" s="148"/>
      <c r="B603" s="149"/>
      <c r="C603" s="151" t="s">
        <v>1216</v>
      </c>
      <c r="D603" s="148">
        <v>12</v>
      </c>
    </row>
    <row r="604" ht="45" spans="1:4">
      <c r="A604" s="148"/>
      <c r="B604" s="149"/>
      <c r="C604" s="151" t="s">
        <v>1217</v>
      </c>
      <c r="D604" s="148">
        <v>4</v>
      </c>
    </row>
    <row r="605" ht="60" spans="1:4">
      <c r="A605" s="148"/>
      <c r="B605" s="149"/>
      <c r="C605" s="151" t="s">
        <v>1218</v>
      </c>
      <c r="D605" s="148">
        <v>3</v>
      </c>
    </row>
    <row r="606" ht="60" spans="1:4">
      <c r="A606" s="148"/>
      <c r="B606" s="149"/>
      <c r="C606" s="151" t="s">
        <v>1219</v>
      </c>
      <c r="D606" s="148">
        <v>8</v>
      </c>
    </row>
    <row r="607" ht="60" spans="1:4">
      <c r="A607" s="148"/>
      <c r="B607" s="149"/>
      <c r="C607" s="151" t="s">
        <v>1220</v>
      </c>
      <c r="D607" s="148">
        <v>8</v>
      </c>
    </row>
    <row r="608" ht="75" spans="1:4">
      <c r="A608" s="148"/>
      <c r="B608" s="149"/>
      <c r="C608" s="151" t="s">
        <v>1221</v>
      </c>
      <c r="D608" s="148">
        <v>7</v>
      </c>
    </row>
    <row r="609" ht="75" spans="1:4">
      <c r="A609" s="148"/>
      <c r="B609" s="149"/>
      <c r="C609" s="151" t="s">
        <v>1222</v>
      </c>
      <c r="D609" s="148">
        <v>6</v>
      </c>
    </row>
    <row r="610" ht="45" spans="1:4">
      <c r="A610" s="148"/>
      <c r="B610" s="149"/>
      <c r="C610" s="151" t="s">
        <v>1223</v>
      </c>
      <c r="D610" s="148">
        <v>5</v>
      </c>
    </row>
    <row r="611" ht="45" spans="1:4">
      <c r="A611" s="148"/>
      <c r="B611" s="149"/>
      <c r="C611" s="151" t="s">
        <v>1224</v>
      </c>
      <c r="D611" s="148">
        <v>5</v>
      </c>
    </row>
    <row r="612" ht="60" spans="1:4">
      <c r="A612" s="148"/>
      <c r="B612" s="149"/>
      <c r="C612" s="151" t="s">
        <v>1225</v>
      </c>
      <c r="D612" s="148">
        <v>1</v>
      </c>
    </row>
    <row r="613" ht="60" spans="1:4">
      <c r="A613" s="148"/>
      <c r="B613" s="149"/>
      <c r="C613" s="151" t="s">
        <v>1226</v>
      </c>
      <c r="D613" s="148">
        <v>5</v>
      </c>
    </row>
    <row r="614" ht="60" spans="1:4">
      <c r="A614" s="148"/>
      <c r="B614" s="149"/>
      <c r="C614" s="151" t="s">
        <v>1227</v>
      </c>
      <c r="D614" s="148">
        <v>4</v>
      </c>
    </row>
    <row r="615" ht="45" spans="1:4">
      <c r="A615" s="148"/>
      <c r="B615" s="149"/>
      <c r="C615" s="151" t="s">
        <v>1228</v>
      </c>
      <c r="D615" s="148">
        <v>5</v>
      </c>
    </row>
    <row r="616" ht="45" spans="1:4">
      <c r="A616" s="148"/>
      <c r="B616" s="149"/>
      <c r="C616" s="151" t="s">
        <v>1229</v>
      </c>
      <c r="D616" s="148">
        <v>4</v>
      </c>
    </row>
    <row r="617" ht="60" spans="1:4">
      <c r="A617" s="148"/>
      <c r="B617" s="149"/>
      <c r="C617" s="151" t="s">
        <v>1230</v>
      </c>
      <c r="D617" s="148">
        <v>3</v>
      </c>
    </row>
    <row r="618" ht="45" spans="1:4">
      <c r="A618" s="148"/>
      <c r="B618" s="149"/>
      <c r="C618" s="151" t="s">
        <v>1104</v>
      </c>
      <c r="D618" s="148">
        <v>3</v>
      </c>
    </row>
    <row r="619" ht="60" spans="1:4">
      <c r="A619" s="148"/>
      <c r="B619" s="149"/>
      <c r="C619" s="151" t="s">
        <v>1231</v>
      </c>
      <c r="D619" s="148">
        <v>3</v>
      </c>
    </row>
    <row r="620" ht="60" spans="1:4">
      <c r="A620" s="148"/>
      <c r="B620" s="149"/>
      <c r="C620" s="151" t="s">
        <v>1232</v>
      </c>
      <c r="D620" s="148">
        <v>3</v>
      </c>
    </row>
    <row r="621" ht="45" spans="1:4">
      <c r="A621" s="148"/>
      <c r="B621" s="149"/>
      <c r="C621" s="151" t="s">
        <v>1233</v>
      </c>
      <c r="D621" s="148">
        <v>2</v>
      </c>
    </row>
    <row r="622" ht="60" spans="1:4">
      <c r="A622" s="148"/>
      <c r="B622" s="149"/>
      <c r="C622" s="151" t="s">
        <v>1234</v>
      </c>
      <c r="D622" s="148">
        <v>2</v>
      </c>
    </row>
    <row r="623" ht="60" spans="1:4">
      <c r="A623" s="148"/>
      <c r="B623" s="149"/>
      <c r="C623" s="151" t="s">
        <v>1235</v>
      </c>
      <c r="D623" s="148">
        <v>2</v>
      </c>
    </row>
    <row r="624" ht="60" spans="1:4">
      <c r="A624" s="148"/>
      <c r="B624" s="149"/>
      <c r="C624" s="151" t="s">
        <v>1236</v>
      </c>
      <c r="D624" s="148">
        <v>2</v>
      </c>
    </row>
    <row r="625" ht="45" spans="1:4">
      <c r="A625" s="148"/>
      <c r="B625" s="149"/>
      <c r="C625" s="151" t="s">
        <v>1237</v>
      </c>
      <c r="D625" s="148">
        <v>2</v>
      </c>
    </row>
    <row r="626" ht="45" spans="1:4">
      <c r="A626" s="148"/>
      <c r="B626" s="149"/>
      <c r="C626" s="151" t="s">
        <v>1238</v>
      </c>
      <c r="D626" s="148">
        <v>1</v>
      </c>
    </row>
    <row r="627" ht="60" spans="1:4">
      <c r="A627" s="148"/>
      <c r="B627" s="149"/>
      <c r="C627" s="151" t="s">
        <v>1239</v>
      </c>
      <c r="D627" s="148">
        <v>1</v>
      </c>
    </row>
    <row r="628" ht="45" spans="1:4">
      <c r="A628" s="148"/>
      <c r="B628" s="149"/>
      <c r="C628" s="151" t="s">
        <v>1240</v>
      </c>
      <c r="D628" s="148">
        <v>1</v>
      </c>
    </row>
    <row r="629" ht="45" spans="1:4">
      <c r="A629" s="148"/>
      <c r="B629" s="149"/>
      <c r="C629" s="151" t="s">
        <v>1241</v>
      </c>
      <c r="D629" s="148">
        <v>1</v>
      </c>
    </row>
    <row r="630" ht="45" spans="1:4">
      <c r="A630" s="148"/>
      <c r="B630" s="149"/>
      <c r="C630" s="151" t="s">
        <v>1242</v>
      </c>
      <c r="D630" s="148">
        <v>1</v>
      </c>
    </row>
    <row r="631" ht="45" spans="1:4">
      <c r="A631" s="148">
        <v>19</v>
      </c>
      <c r="B631" s="149" t="s">
        <v>398</v>
      </c>
      <c r="C631" s="151" t="s">
        <v>1243</v>
      </c>
      <c r="D631" s="148">
        <v>18</v>
      </c>
    </row>
    <row r="632" ht="45" spans="1:4">
      <c r="A632" s="148"/>
      <c r="B632" s="149"/>
      <c r="C632" s="151" t="s">
        <v>1244</v>
      </c>
      <c r="D632" s="148">
        <v>5</v>
      </c>
    </row>
    <row r="633" ht="60" spans="1:4">
      <c r="A633" s="148"/>
      <c r="B633" s="149"/>
      <c r="C633" s="151" t="s">
        <v>1245</v>
      </c>
      <c r="D633" s="148">
        <v>4</v>
      </c>
    </row>
    <row r="634" ht="45" spans="1:4">
      <c r="A634" s="148"/>
      <c r="B634" s="149"/>
      <c r="C634" s="151" t="s">
        <v>1246</v>
      </c>
      <c r="D634" s="148">
        <v>5</v>
      </c>
    </row>
    <row r="635" ht="45" spans="1:4">
      <c r="A635" s="148"/>
      <c r="B635" s="149"/>
      <c r="C635" s="151" t="s">
        <v>1247</v>
      </c>
      <c r="D635" s="148">
        <v>6</v>
      </c>
    </row>
    <row r="636" ht="60" spans="1:4">
      <c r="A636" s="148"/>
      <c r="B636" s="149"/>
      <c r="C636" s="151" t="s">
        <v>1126</v>
      </c>
      <c r="D636" s="148">
        <v>4</v>
      </c>
    </row>
    <row r="637" ht="30" spans="1:4">
      <c r="A637" s="148"/>
      <c r="B637" s="149"/>
      <c r="C637" s="151" t="s">
        <v>1248</v>
      </c>
      <c r="D637" s="148">
        <v>2</v>
      </c>
    </row>
    <row r="638" ht="45" spans="1:4">
      <c r="A638" s="148"/>
      <c r="B638" s="149"/>
      <c r="C638" s="151" t="s">
        <v>1249</v>
      </c>
      <c r="D638" s="148">
        <v>4</v>
      </c>
    </row>
    <row r="639" ht="60" spans="1:4">
      <c r="A639" s="148"/>
      <c r="B639" s="149"/>
      <c r="C639" s="151" t="s">
        <v>1250</v>
      </c>
      <c r="D639" s="148">
        <v>1</v>
      </c>
    </row>
    <row r="640" ht="45" spans="1:4">
      <c r="A640" s="148"/>
      <c r="B640" s="149"/>
      <c r="C640" s="151" t="s">
        <v>1251</v>
      </c>
      <c r="D640" s="148">
        <v>3</v>
      </c>
    </row>
    <row r="641" ht="45" spans="1:4">
      <c r="A641" s="148"/>
      <c r="B641" s="149"/>
      <c r="C641" s="151" t="s">
        <v>1252</v>
      </c>
      <c r="D641" s="148">
        <v>3</v>
      </c>
    </row>
    <row r="642" ht="60" spans="1:4">
      <c r="A642" s="148"/>
      <c r="B642" s="149"/>
      <c r="C642" s="151" t="s">
        <v>1086</v>
      </c>
      <c r="D642" s="148">
        <v>1</v>
      </c>
    </row>
    <row r="643" ht="75" spans="1:4">
      <c r="A643" s="148"/>
      <c r="B643" s="149"/>
      <c r="C643" s="151" t="s">
        <v>1253</v>
      </c>
      <c r="D643" s="148">
        <v>1</v>
      </c>
    </row>
    <row r="644" ht="60" spans="1:4">
      <c r="A644" s="148"/>
      <c r="B644" s="149"/>
      <c r="C644" s="151" t="s">
        <v>1254</v>
      </c>
      <c r="D644" s="148">
        <v>1</v>
      </c>
    </row>
    <row r="645" ht="45" spans="1:4">
      <c r="A645" s="148">
        <v>20</v>
      </c>
      <c r="B645" s="149" t="s">
        <v>430</v>
      </c>
      <c r="C645" s="151" t="s">
        <v>1255</v>
      </c>
      <c r="D645" s="148">
        <v>8</v>
      </c>
    </row>
    <row r="646" ht="45" spans="1:4">
      <c r="A646" s="148"/>
      <c r="B646" s="149"/>
      <c r="C646" s="151" t="s">
        <v>1256</v>
      </c>
      <c r="D646" s="148">
        <v>12</v>
      </c>
    </row>
    <row r="647" ht="60" spans="1:4">
      <c r="A647" s="148"/>
      <c r="B647" s="149"/>
      <c r="C647" s="151" t="s">
        <v>1257</v>
      </c>
      <c r="D647" s="148">
        <v>7</v>
      </c>
    </row>
    <row r="648" ht="60" spans="1:4">
      <c r="A648" s="148"/>
      <c r="B648" s="149"/>
      <c r="C648" s="151" t="s">
        <v>1258</v>
      </c>
      <c r="D648" s="148">
        <v>10</v>
      </c>
    </row>
    <row r="649" ht="60" spans="1:4">
      <c r="A649" s="148"/>
      <c r="B649" s="149"/>
      <c r="C649" s="151" t="s">
        <v>1259</v>
      </c>
      <c r="D649" s="148">
        <v>7</v>
      </c>
    </row>
    <row r="650" ht="45" spans="1:4">
      <c r="A650" s="148"/>
      <c r="B650" s="149"/>
      <c r="C650" s="151" t="s">
        <v>1260</v>
      </c>
      <c r="D650" s="148">
        <v>7</v>
      </c>
    </row>
    <row r="651" ht="60" spans="1:4">
      <c r="A651" s="148"/>
      <c r="B651" s="149"/>
      <c r="C651" s="151" t="s">
        <v>1261</v>
      </c>
      <c r="D651" s="148">
        <v>6</v>
      </c>
    </row>
    <row r="652" ht="60" spans="1:4">
      <c r="A652" s="148"/>
      <c r="B652" s="149"/>
      <c r="C652" s="151" t="s">
        <v>1262</v>
      </c>
      <c r="D652" s="148">
        <v>5</v>
      </c>
    </row>
    <row r="653" ht="60" spans="1:4">
      <c r="A653" s="148"/>
      <c r="B653" s="149"/>
      <c r="C653" s="151" t="s">
        <v>1226</v>
      </c>
      <c r="D653" s="148">
        <v>5</v>
      </c>
    </row>
    <row r="654" ht="60" spans="1:4">
      <c r="A654" s="148"/>
      <c r="B654" s="149"/>
      <c r="C654" s="151" t="s">
        <v>1078</v>
      </c>
      <c r="D654" s="148">
        <v>5</v>
      </c>
    </row>
    <row r="655" ht="45" spans="1:4">
      <c r="A655" s="148"/>
      <c r="B655" s="149"/>
      <c r="C655" s="151" t="s">
        <v>1263</v>
      </c>
      <c r="D655" s="148">
        <v>4</v>
      </c>
    </row>
    <row r="656" ht="60" spans="1:4">
      <c r="A656" s="148"/>
      <c r="B656" s="149"/>
      <c r="C656" s="151" t="s">
        <v>1231</v>
      </c>
      <c r="D656" s="148">
        <v>3</v>
      </c>
    </row>
    <row r="657" ht="45" spans="1:4">
      <c r="A657" s="148"/>
      <c r="B657" s="149"/>
      <c r="C657" s="151" t="s">
        <v>1264</v>
      </c>
      <c r="D657" s="148">
        <v>3</v>
      </c>
    </row>
    <row r="658" ht="60" spans="1:4">
      <c r="A658" s="148"/>
      <c r="B658" s="149"/>
      <c r="C658" s="151" t="s">
        <v>1235</v>
      </c>
      <c r="D658" s="148">
        <v>2</v>
      </c>
    </row>
    <row r="659" ht="60" spans="1:4">
      <c r="A659" s="148"/>
      <c r="B659" s="149"/>
      <c r="C659" s="151" t="s">
        <v>1234</v>
      </c>
      <c r="D659" s="148">
        <v>2</v>
      </c>
    </row>
    <row r="660" ht="60" spans="1:4">
      <c r="A660" s="148"/>
      <c r="B660" s="149"/>
      <c r="C660" s="151" t="s">
        <v>1265</v>
      </c>
      <c r="D660" s="148">
        <v>2</v>
      </c>
    </row>
    <row r="661" ht="60" spans="1:4">
      <c r="A661" s="148"/>
      <c r="B661" s="149"/>
      <c r="C661" s="151" t="s">
        <v>1239</v>
      </c>
      <c r="D661" s="148">
        <v>1</v>
      </c>
    </row>
    <row r="662" ht="45" spans="1:4">
      <c r="A662" s="148"/>
      <c r="B662" s="149"/>
      <c r="C662" s="151" t="s">
        <v>1240</v>
      </c>
      <c r="D662" s="148">
        <v>1</v>
      </c>
    </row>
    <row r="663" ht="45" spans="1:4">
      <c r="A663" s="148"/>
      <c r="B663" s="149"/>
      <c r="C663" s="151" t="s">
        <v>1241</v>
      </c>
      <c r="D663" s="148">
        <v>1</v>
      </c>
    </row>
    <row r="664" ht="60" spans="1:4">
      <c r="A664" s="148"/>
      <c r="B664" s="149"/>
      <c r="C664" s="151" t="s">
        <v>1266</v>
      </c>
      <c r="D664" s="148">
        <v>1</v>
      </c>
    </row>
    <row r="665" ht="45" spans="1:4">
      <c r="A665" s="148"/>
      <c r="B665" s="149"/>
      <c r="C665" s="151" t="s">
        <v>1267</v>
      </c>
      <c r="D665" s="148">
        <v>1</v>
      </c>
    </row>
    <row r="666" ht="45" spans="1:4">
      <c r="A666" s="148"/>
      <c r="B666" s="149"/>
      <c r="C666" s="151" t="s">
        <v>1242</v>
      </c>
      <c r="D666" s="148">
        <v>1</v>
      </c>
    </row>
    <row r="667" ht="60" spans="1:4">
      <c r="A667" s="148">
        <v>21</v>
      </c>
      <c r="B667" s="149" t="s">
        <v>409</v>
      </c>
      <c r="C667" s="151" t="s">
        <v>1268</v>
      </c>
      <c r="D667" s="148">
        <v>1</v>
      </c>
    </row>
    <row r="668" ht="45" spans="1:4">
      <c r="A668" s="148"/>
      <c r="B668" s="149"/>
      <c r="C668" s="151" t="s">
        <v>1269</v>
      </c>
      <c r="D668" s="148">
        <v>1</v>
      </c>
    </row>
    <row r="669" ht="60" spans="1:4">
      <c r="A669" s="148"/>
      <c r="B669" s="149"/>
      <c r="C669" s="151" t="s">
        <v>1270</v>
      </c>
      <c r="D669" s="148">
        <v>1</v>
      </c>
    </row>
    <row r="670" ht="45" spans="1:4">
      <c r="A670" s="148"/>
      <c r="B670" s="149"/>
      <c r="C670" s="151" t="s">
        <v>1271</v>
      </c>
      <c r="D670" s="148">
        <v>1</v>
      </c>
    </row>
    <row r="671" ht="30" spans="1:4">
      <c r="A671" s="148"/>
      <c r="B671" s="149"/>
      <c r="C671" s="151" t="s">
        <v>1272</v>
      </c>
      <c r="D671" s="148">
        <v>1</v>
      </c>
    </row>
    <row r="672" ht="60" spans="1:4">
      <c r="A672" s="148">
        <v>22</v>
      </c>
      <c r="B672" s="149" t="s">
        <v>319</v>
      </c>
      <c r="C672" s="151" t="s">
        <v>1094</v>
      </c>
      <c r="D672" s="148">
        <v>23</v>
      </c>
    </row>
    <row r="673" ht="60" spans="1:4">
      <c r="A673" s="148"/>
      <c r="B673" s="149"/>
      <c r="C673" s="151" t="s">
        <v>1095</v>
      </c>
      <c r="D673" s="148">
        <v>11</v>
      </c>
    </row>
    <row r="674" ht="45" spans="1:4">
      <c r="A674" s="148"/>
      <c r="B674" s="149"/>
      <c r="C674" s="151" t="s">
        <v>1273</v>
      </c>
      <c r="D674" s="148">
        <v>16</v>
      </c>
    </row>
    <row r="675" ht="60" spans="1:4">
      <c r="A675" s="148"/>
      <c r="B675" s="149"/>
      <c r="C675" s="151" t="s">
        <v>1258</v>
      </c>
      <c r="D675" s="148">
        <v>10</v>
      </c>
    </row>
    <row r="676" ht="60" spans="1:4">
      <c r="A676" s="148"/>
      <c r="B676" s="149"/>
      <c r="C676" s="151" t="s">
        <v>1274</v>
      </c>
      <c r="D676" s="148">
        <v>9</v>
      </c>
    </row>
    <row r="677" ht="45" spans="1:4">
      <c r="A677" s="148"/>
      <c r="B677" s="149"/>
      <c r="C677" s="151" t="s">
        <v>1275</v>
      </c>
      <c r="D677" s="148">
        <v>7</v>
      </c>
    </row>
    <row r="678" ht="30" spans="1:4">
      <c r="A678" s="148"/>
      <c r="B678" s="149"/>
      <c r="C678" s="151" t="s">
        <v>1276</v>
      </c>
      <c r="D678" s="148">
        <v>7</v>
      </c>
    </row>
    <row r="679" ht="45" spans="1:4">
      <c r="A679" s="148"/>
      <c r="B679" s="149"/>
      <c r="C679" s="151" t="s">
        <v>1277</v>
      </c>
      <c r="D679" s="148">
        <v>5</v>
      </c>
    </row>
    <row r="680" ht="45" spans="1:4">
      <c r="A680" s="148"/>
      <c r="B680" s="149"/>
      <c r="C680" s="151" t="s">
        <v>1260</v>
      </c>
      <c r="D680" s="148">
        <v>7</v>
      </c>
    </row>
    <row r="681" ht="60" spans="1:4">
      <c r="A681" s="148"/>
      <c r="B681" s="149"/>
      <c r="C681" s="151" t="s">
        <v>1278</v>
      </c>
      <c r="D681" s="148">
        <v>3</v>
      </c>
    </row>
    <row r="682" ht="60" spans="1:4">
      <c r="A682" s="148"/>
      <c r="B682" s="149"/>
      <c r="C682" s="151" t="s">
        <v>1078</v>
      </c>
      <c r="D682" s="148">
        <v>5</v>
      </c>
    </row>
    <row r="683" ht="45" spans="1:4">
      <c r="A683" s="148"/>
      <c r="B683" s="149"/>
      <c r="C683" s="151" t="s">
        <v>1279</v>
      </c>
      <c r="D683" s="148">
        <v>4</v>
      </c>
    </row>
    <row r="684" ht="60" spans="1:4">
      <c r="A684" s="148"/>
      <c r="B684" s="149"/>
      <c r="C684" s="151" t="s">
        <v>1280</v>
      </c>
      <c r="D684" s="148">
        <v>2</v>
      </c>
    </row>
    <row r="685" ht="60" spans="1:4">
      <c r="A685" s="148"/>
      <c r="B685" s="149"/>
      <c r="C685" s="151" t="s">
        <v>1281</v>
      </c>
      <c r="D685" s="148">
        <v>3</v>
      </c>
    </row>
    <row r="686" ht="60" spans="1:4">
      <c r="A686" s="148"/>
      <c r="B686" s="149"/>
      <c r="C686" s="151" t="s">
        <v>1282</v>
      </c>
      <c r="D686" s="148">
        <v>2</v>
      </c>
    </row>
    <row r="687" ht="60" spans="1:4">
      <c r="A687" s="148"/>
      <c r="B687" s="149"/>
      <c r="C687" s="151" t="s">
        <v>1235</v>
      </c>
      <c r="D687" s="148">
        <v>2</v>
      </c>
    </row>
    <row r="688" ht="60" spans="1:4">
      <c r="A688" s="148"/>
      <c r="B688" s="149"/>
      <c r="C688" s="151" t="s">
        <v>1082</v>
      </c>
      <c r="D688" s="148">
        <v>1</v>
      </c>
    </row>
    <row r="689" ht="45" spans="1:4">
      <c r="A689" s="148"/>
      <c r="B689" s="149"/>
      <c r="C689" s="151" t="s">
        <v>1283</v>
      </c>
      <c r="D689" s="148">
        <v>2</v>
      </c>
    </row>
    <row r="690" ht="45" spans="1:4">
      <c r="A690" s="148"/>
      <c r="B690" s="149"/>
      <c r="C690" s="151" t="s">
        <v>1089</v>
      </c>
      <c r="D690" s="148">
        <v>1</v>
      </c>
    </row>
    <row r="691" ht="75" spans="1:4">
      <c r="A691" s="148"/>
      <c r="B691" s="149"/>
      <c r="C691" s="151" t="s">
        <v>1284</v>
      </c>
      <c r="D691" s="148">
        <v>1</v>
      </c>
    </row>
    <row r="692" ht="45" spans="1:4">
      <c r="A692" s="148"/>
      <c r="B692" s="149"/>
      <c r="C692" s="151" t="s">
        <v>1267</v>
      </c>
      <c r="D692" s="148">
        <v>1</v>
      </c>
    </row>
    <row r="693" ht="60" spans="1:4">
      <c r="A693" s="148">
        <v>23</v>
      </c>
      <c r="B693" s="149" t="s">
        <v>438</v>
      </c>
      <c r="C693" s="151" t="s">
        <v>1285</v>
      </c>
      <c r="D693" s="148">
        <v>15</v>
      </c>
    </row>
    <row r="694" ht="45" spans="1:4">
      <c r="A694" s="148"/>
      <c r="B694" s="149"/>
      <c r="C694" s="151" t="s">
        <v>1286</v>
      </c>
      <c r="D694" s="148">
        <v>8</v>
      </c>
    </row>
    <row r="695" ht="45" spans="1:4">
      <c r="A695" s="148"/>
      <c r="B695" s="149"/>
      <c r="C695" s="151" t="s">
        <v>1287</v>
      </c>
      <c r="D695" s="148">
        <v>7</v>
      </c>
    </row>
    <row r="696" ht="30" spans="1:4">
      <c r="A696" s="148"/>
      <c r="B696" s="149"/>
      <c r="C696" s="151" t="s">
        <v>1288</v>
      </c>
      <c r="D696" s="148">
        <v>4</v>
      </c>
    </row>
    <row r="697" ht="45" spans="1:4">
      <c r="A697" s="148"/>
      <c r="B697" s="149"/>
      <c r="C697" s="151" t="s">
        <v>1289</v>
      </c>
      <c r="D697" s="148">
        <v>5</v>
      </c>
    </row>
    <row r="698" ht="75" spans="1:4">
      <c r="A698" s="148"/>
      <c r="B698" s="149"/>
      <c r="C698" s="151" t="s">
        <v>1290</v>
      </c>
      <c r="D698" s="148">
        <v>6</v>
      </c>
    </row>
    <row r="699" ht="45" spans="1:4">
      <c r="A699" s="148"/>
      <c r="B699" s="149"/>
      <c r="C699" s="151" t="s">
        <v>1123</v>
      </c>
      <c r="D699" s="148">
        <v>5</v>
      </c>
    </row>
    <row r="700" ht="60" spans="1:4">
      <c r="A700" s="148"/>
      <c r="B700" s="149"/>
      <c r="C700" s="151" t="s">
        <v>1079</v>
      </c>
      <c r="D700" s="148">
        <v>5</v>
      </c>
    </row>
    <row r="701" ht="60" spans="1:4">
      <c r="A701" s="148"/>
      <c r="B701" s="149"/>
      <c r="C701" s="151" t="s">
        <v>1291</v>
      </c>
      <c r="D701" s="148">
        <v>3</v>
      </c>
    </row>
    <row r="702" ht="60" spans="1:4">
      <c r="A702" s="148"/>
      <c r="B702" s="149"/>
      <c r="C702" s="151" t="s">
        <v>1292</v>
      </c>
      <c r="D702" s="148">
        <v>3</v>
      </c>
    </row>
    <row r="703" ht="60" spans="1:4">
      <c r="A703" s="148"/>
      <c r="B703" s="149"/>
      <c r="C703" s="151" t="s">
        <v>1293</v>
      </c>
      <c r="D703" s="148">
        <v>3</v>
      </c>
    </row>
    <row r="704" ht="45" spans="1:4">
      <c r="A704" s="148"/>
      <c r="B704" s="149"/>
      <c r="C704" s="151" t="s">
        <v>1269</v>
      </c>
      <c r="D704" s="148">
        <v>1</v>
      </c>
    </row>
    <row r="705" ht="30" spans="1:4">
      <c r="A705" s="148"/>
      <c r="B705" s="149"/>
      <c r="C705" s="151" t="s">
        <v>1294</v>
      </c>
      <c r="D705" s="148">
        <v>1</v>
      </c>
    </row>
    <row r="706" ht="45" spans="1:4">
      <c r="A706" s="148"/>
      <c r="B706" s="149"/>
      <c r="C706" s="151" t="s">
        <v>1295</v>
      </c>
      <c r="D706" s="148">
        <v>1</v>
      </c>
    </row>
    <row r="707" ht="30" spans="1:4">
      <c r="A707" s="148"/>
      <c r="B707" s="149"/>
      <c r="C707" s="151" t="s">
        <v>1296</v>
      </c>
      <c r="D707" s="148">
        <v>2</v>
      </c>
    </row>
    <row r="708" ht="45" spans="1:4">
      <c r="A708" s="148"/>
      <c r="B708" s="149"/>
      <c r="C708" s="151" t="s">
        <v>1297</v>
      </c>
      <c r="D708" s="148">
        <v>1</v>
      </c>
    </row>
    <row r="709" ht="45" spans="1:4">
      <c r="A709" s="148"/>
      <c r="B709" s="149"/>
      <c r="C709" s="151" t="s">
        <v>1298</v>
      </c>
      <c r="D709" s="148">
        <v>1</v>
      </c>
    </row>
  </sheetData>
  <hyperlinks>
    <hyperlink ref="E1" location="'Daftar Tabel'!A1" display="&lt;&lt;&lt; Daftar Tabel"/>
  </hyperlink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11"/>
  <sheetViews>
    <sheetView workbookViewId="0">
      <pane xSplit="1" ySplit="5" topLeftCell="B6" activePane="bottomRight" state="frozen"/>
      <selection/>
      <selection pane="topRight"/>
      <selection pane="bottomLeft"/>
      <selection pane="bottomRight" activeCell="C14" sqref="C14"/>
    </sheetView>
  </sheetViews>
  <sheetFormatPr defaultColWidth="8.81904761904762" defaultRowHeight="15" outlineLevelCol="5"/>
  <cols>
    <col min="1" max="1" width="5.54285714285714" style="16" customWidth="1"/>
    <col min="2" max="2" width="28.5428571428571" style="16" customWidth="1"/>
    <col min="3" max="3" width="24.5428571428571" style="16" customWidth="1"/>
    <col min="4" max="5" width="16.5428571428571" style="16" customWidth="1"/>
    <col min="6" max="6" width="14.5428571428571" style="16" customWidth="1"/>
    <col min="7" max="16384" width="8.81904761904762" style="16"/>
  </cols>
  <sheetData>
    <row r="1" spans="1:6">
      <c r="A1" s="17" t="s">
        <v>88</v>
      </c>
      <c r="F1" s="3" t="s">
        <v>135</v>
      </c>
    </row>
    <row r="2" spans="1:1">
      <c r="A2" s="17"/>
    </row>
    <row r="3" spans="1:1">
      <c r="A3" s="18" t="s">
        <v>1299</v>
      </c>
    </row>
    <row r="4" ht="25.5" spans="1:5">
      <c r="A4" s="5" t="s">
        <v>203</v>
      </c>
      <c r="B4" s="5" t="s">
        <v>285</v>
      </c>
      <c r="C4" s="5" t="s">
        <v>1300</v>
      </c>
      <c r="D4" s="5" t="s">
        <v>1301</v>
      </c>
      <c r="E4" s="5" t="s">
        <v>1302</v>
      </c>
    </row>
    <row r="5" spans="1:5">
      <c r="A5" s="19">
        <v>1</v>
      </c>
      <c r="B5" s="19">
        <v>2</v>
      </c>
      <c r="C5" s="19">
        <v>3</v>
      </c>
      <c r="D5" s="19">
        <v>3</v>
      </c>
      <c r="E5" s="19">
        <v>4</v>
      </c>
    </row>
    <row r="6" spans="1:5">
      <c r="A6" s="20">
        <v>1</v>
      </c>
      <c r="B6" s="12"/>
      <c r="C6" s="12"/>
      <c r="D6" s="21"/>
      <c r="E6" s="21"/>
    </row>
    <row r="7" spans="1:5">
      <c r="A7" s="20">
        <v>2</v>
      </c>
      <c r="B7" s="12"/>
      <c r="C7" s="12"/>
      <c r="D7" s="21"/>
      <c r="E7" s="21"/>
    </row>
    <row r="8" spans="1:5">
      <c r="A8" s="20">
        <v>3</v>
      </c>
      <c r="B8" s="12"/>
      <c r="C8" s="12"/>
      <c r="D8" s="21"/>
      <c r="E8" s="21"/>
    </row>
    <row r="9" spans="1:5">
      <c r="A9" s="20">
        <v>4</v>
      </c>
      <c r="B9" s="12"/>
      <c r="C9" s="12"/>
      <c r="D9" s="21"/>
      <c r="E9" s="21"/>
    </row>
    <row r="10" spans="1:5">
      <c r="A10" s="20">
        <v>5</v>
      </c>
      <c r="B10" s="12"/>
      <c r="C10" s="12"/>
      <c r="D10" s="21"/>
      <c r="E10" s="21"/>
    </row>
    <row r="11" spans="1:5">
      <c r="A11" s="20" t="s">
        <v>458</v>
      </c>
      <c r="B11" s="12"/>
      <c r="C11" s="12"/>
      <c r="D11" s="21"/>
      <c r="E11" s="21"/>
    </row>
  </sheetData>
  <hyperlinks>
    <hyperlink ref="F1" location="'Daftar Tabel'!A1" display="&lt;&lt;&lt; Daftar Tabel"/>
  </hyperlink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K20"/>
  <sheetViews>
    <sheetView zoomScale="90" zoomScaleNormal="90" workbookViewId="0">
      <pane xSplit="1" ySplit="5" topLeftCell="B6" activePane="bottomRight" state="frozen"/>
      <selection/>
      <selection pane="topRight"/>
      <selection pane="bottomLeft"/>
      <selection pane="bottomRight" activeCell="J21" sqref="J21"/>
    </sheetView>
  </sheetViews>
  <sheetFormatPr defaultColWidth="8.81904761904762" defaultRowHeight="15"/>
  <cols>
    <col min="1" max="1" width="5.54285714285714" style="33" customWidth="1"/>
    <col min="2" max="2" width="28.5428571428571" style="33" customWidth="1"/>
    <col min="3" max="4" width="15.1428571428571" style="33" customWidth="1"/>
    <col min="5" max="5" width="16.2857142857143" style="33" customWidth="1"/>
    <col min="6" max="6" width="15.8761904761905" style="33" customWidth="1"/>
    <col min="7" max="7" width="15.0761904761905" style="33" customWidth="1"/>
    <col min="8" max="8" width="14.6" style="33" customWidth="1"/>
    <col min="9" max="9" width="14.447619047619" style="33" customWidth="1"/>
    <col min="10" max="10" width="16.1904761904762" style="33" customWidth="1"/>
    <col min="11" max="11" width="14.5428571428571" style="33" customWidth="1"/>
    <col min="12" max="16384" width="8.81904761904762" style="33"/>
  </cols>
  <sheetData>
    <row r="1" spans="1:11">
      <c r="A1" s="17" t="s">
        <v>1303</v>
      </c>
      <c r="K1" s="3" t="s">
        <v>135</v>
      </c>
    </row>
    <row r="2" spans="1:1">
      <c r="A2" s="17"/>
    </row>
    <row r="3" ht="30" customHeight="1" spans="1:10">
      <c r="A3" s="44" t="s">
        <v>203</v>
      </c>
      <c r="B3" s="44" t="s">
        <v>1304</v>
      </c>
      <c r="C3" s="136" t="s">
        <v>1305</v>
      </c>
      <c r="D3" s="137"/>
      <c r="E3" s="137"/>
      <c r="F3" s="138"/>
      <c r="G3" s="136" t="s">
        <v>1306</v>
      </c>
      <c r="H3" s="137"/>
      <c r="I3" s="137"/>
      <c r="J3" s="138"/>
    </row>
    <row r="4" spans="1:10">
      <c r="A4" s="44"/>
      <c r="B4" s="44"/>
      <c r="C4" s="44" t="s">
        <v>276</v>
      </c>
      <c r="D4" s="44" t="s">
        <v>277</v>
      </c>
      <c r="E4" s="44" t="s">
        <v>278</v>
      </c>
      <c r="F4" s="118" t="s">
        <v>1307</v>
      </c>
      <c r="G4" s="44" t="s">
        <v>276</v>
      </c>
      <c r="H4" s="44" t="s">
        <v>277</v>
      </c>
      <c r="I4" s="44" t="s">
        <v>278</v>
      </c>
      <c r="J4" s="118" t="s">
        <v>1307</v>
      </c>
    </row>
    <row r="5" spans="1:10">
      <c r="A5" s="45">
        <v>1</v>
      </c>
      <c r="B5" s="45">
        <v>2</v>
      </c>
      <c r="C5" s="45">
        <v>3</v>
      </c>
      <c r="D5" s="45">
        <v>4</v>
      </c>
      <c r="E5" s="45">
        <v>5</v>
      </c>
      <c r="F5" s="45">
        <v>6</v>
      </c>
      <c r="G5" s="45">
        <v>3</v>
      </c>
      <c r="H5" s="45">
        <v>4</v>
      </c>
      <c r="I5" s="45">
        <v>5</v>
      </c>
      <c r="J5" s="45">
        <v>6</v>
      </c>
    </row>
    <row r="6" spans="1:10">
      <c r="A6" s="20">
        <v>1</v>
      </c>
      <c r="B6" s="37" t="s">
        <v>1308</v>
      </c>
      <c r="C6" s="139">
        <f>+'[1]pagu LK 15 des'!$J$26+'[1]pagu LK 15 des'!$J$27+'[1]pagu LK 15 des'!$J$28+'[1]pagu LK 15 des'!$J$8+'[1]pagu LK 15 des'!$J$9+'[1]pagu LK 15 des'!$J$43+'[1]pagu LK 15 des'!$J$49+'[1]pagu LK 15 des'!$J$50+'[1]pagu LK 15 des'!$J$51+'[1]pagu LK 15 des'!$J$54</f>
        <v>3986798875</v>
      </c>
      <c r="D6" s="139">
        <f>'[2]My Worksheet'!$AL$33+'[2]My Worksheet'!$AL$106-'[2]My Worksheet'!$AL$161-2688380843</f>
        <v>4074647364</v>
      </c>
      <c r="E6" s="139">
        <f>[3]kerja!$G$149-E9-[3]kerja!$G$182-[3]kerja!$G$195+[3]kerja!$G$12+[3]kerja!$G$36+[3]kerja!$G$68+[3]kerja!$G$324</f>
        <v>4953704222</v>
      </c>
      <c r="F6" s="140">
        <f>SUM(C6:E6)/3</f>
        <v>4338383487</v>
      </c>
      <c r="G6" s="141"/>
      <c r="H6" s="141"/>
      <c r="I6" s="141"/>
      <c r="J6" s="144">
        <f>SUM(G6:I6)</f>
        <v>0</v>
      </c>
    </row>
    <row r="7" spans="1:10">
      <c r="A7" s="20" t="s">
        <v>1309</v>
      </c>
      <c r="B7" s="37" t="s">
        <v>1310</v>
      </c>
      <c r="C7" s="139">
        <f>+'[1]pagu LK 15 des'!$B$16+'[1]pagu LK 15 des'!$B$17</f>
        <v>1126749000</v>
      </c>
      <c r="D7" s="139">
        <f>'[2]My Worksheet'!$AL$380+'[2]My Worksheet'!$AL$377+'[2]My Worksheet'!$AL$386</f>
        <v>6180362700</v>
      </c>
      <c r="E7" s="139">
        <f>[3]kerja!$G$420+[3]kerja!$G$423+[3]kerja!$G$182+[3]kerja!$G$195</f>
        <v>6123846034</v>
      </c>
      <c r="F7" s="140">
        <f t="shared" ref="F6:F19" si="0">SUM(C7:E7)/3</f>
        <v>4476985911.33333</v>
      </c>
      <c r="G7" s="142">
        <v>7985000000</v>
      </c>
      <c r="H7" s="142">
        <v>8283580000</v>
      </c>
      <c r="I7" s="142">
        <v>8483580000</v>
      </c>
      <c r="J7" s="140">
        <f t="shared" ref="J7:J15" si="1">SUM(G7:I7)</f>
        <v>24752160000</v>
      </c>
    </row>
    <row r="8" ht="25.5" spans="1:10">
      <c r="A8" s="20" t="s">
        <v>1311</v>
      </c>
      <c r="B8" s="37" t="s">
        <v>1312</v>
      </c>
      <c r="C8" s="139">
        <f>'[1]pagu LK 15 des'!$J$93+'[1]pagu LK 15 des'!$J$94+'[1]pagu LK 15 des'!$J$53</f>
        <v>7044749497</v>
      </c>
      <c r="D8" s="139">
        <f>'[2]My Worksheet'!$AL$383+'[2]My Worksheet'!$AL$390</f>
        <v>1285532840</v>
      </c>
      <c r="E8" s="139">
        <f>[3]kerja!$G$427+[3]kerja!$G$430</f>
        <v>571100000</v>
      </c>
      <c r="F8" s="140">
        <f t="shared" si="0"/>
        <v>2967127445.66667</v>
      </c>
      <c r="G8" s="142">
        <v>1450000000</v>
      </c>
      <c r="H8" s="142">
        <v>1470000000</v>
      </c>
      <c r="I8" s="142">
        <v>1570000000</v>
      </c>
      <c r="J8" s="140">
        <f t="shared" si="1"/>
        <v>4490000000</v>
      </c>
    </row>
    <row r="9" ht="25.5" spans="1:10">
      <c r="A9" s="20" t="s">
        <v>1313</v>
      </c>
      <c r="B9" s="37" t="s">
        <v>1314</v>
      </c>
      <c r="C9" s="139">
        <f>'[1]pagu LK 15 des'!$C$15+'[1]pagu LK 15 des'!$J$16+'[1]pagu LK 15 des'!$J$17+'[1]pagu LK 15 des'!$J$18+'[1]pagu LK 15 des'!$J$19+'[1]pagu LK 15 des'!$J$20-'[1]pagu LK 15 des'!$B$16-'[1]pagu LK 15 des'!$B$17</f>
        <v>3638043609</v>
      </c>
      <c r="D9" s="139">
        <f>'[2]My Worksheet'!$AL$161</f>
        <v>793592991</v>
      </c>
      <c r="E9" s="139">
        <f>[3]kerja!$G$216</f>
        <v>710118150</v>
      </c>
      <c r="F9" s="140">
        <f t="shared" si="0"/>
        <v>1713918250</v>
      </c>
      <c r="G9" s="142">
        <v>174574000</v>
      </c>
      <c r="H9" s="142">
        <v>182752000</v>
      </c>
      <c r="I9" s="142">
        <v>196747500</v>
      </c>
      <c r="J9" s="140">
        <f t="shared" si="1"/>
        <v>554073500</v>
      </c>
    </row>
    <row r="10" ht="76.5" spans="1:10">
      <c r="A10" s="20" t="s">
        <v>1315</v>
      </c>
      <c r="B10" s="37" t="s">
        <v>1316</v>
      </c>
      <c r="C10" s="139">
        <f>'[1]pagu LK 15 des'!$J$91+'[1]pagu LK 15 des'!$J$92+'[1]pagu LK 15 des'!$J$95</f>
        <v>4403727736</v>
      </c>
      <c r="D10" s="139">
        <f>'[2]My Worksheet'!$AL$401+'[2]My Worksheet'!$AL$485</f>
        <v>8456082394</v>
      </c>
      <c r="E10" s="139">
        <f>[3]kerja!$G$435+[3]kerja!$G$524</f>
        <v>10256338434</v>
      </c>
      <c r="F10" s="140">
        <f t="shared" si="0"/>
        <v>7705382854.66667</v>
      </c>
      <c r="G10" s="142">
        <v>420450000</v>
      </c>
      <c r="H10" s="142">
        <v>425750000</v>
      </c>
      <c r="I10" s="142">
        <v>453482000</v>
      </c>
      <c r="J10" s="140">
        <f t="shared" si="1"/>
        <v>1299682000</v>
      </c>
    </row>
    <row r="11" ht="38.25" spans="1:10">
      <c r="A11" s="20">
        <v>2</v>
      </c>
      <c r="B11" s="37" t="s">
        <v>1317</v>
      </c>
      <c r="C11" s="139">
        <f>+'[1]pagu LK 15 des'!$J$34+'[1]pagu LK 15 des'!$J$35+'[1]pagu LK 15 des'!$J$36+'[1]pagu LK 15 des'!$J$37</f>
        <v>1322696538</v>
      </c>
      <c r="D11" s="139">
        <f>'[2]My Worksheet'!$AL$62+'[2]My Worksheet'!$AL$12</f>
        <v>1951682340</v>
      </c>
      <c r="E11" s="139">
        <f>[3]kerja!$G$90</f>
        <v>1398970000</v>
      </c>
      <c r="F11" s="140">
        <f t="shared" si="0"/>
        <v>1557782959.33333</v>
      </c>
      <c r="G11" s="142">
        <v>12350000</v>
      </c>
      <c r="H11" s="142">
        <v>13320000</v>
      </c>
      <c r="I11" s="142">
        <v>14781000</v>
      </c>
      <c r="J11" s="140">
        <f t="shared" si="1"/>
        <v>40451000</v>
      </c>
    </row>
    <row r="12" spans="1:10">
      <c r="A12" s="41" t="s">
        <v>279</v>
      </c>
      <c r="B12" s="41"/>
      <c r="C12" s="140">
        <f>SUM(C6:C11)</f>
        <v>21522765255</v>
      </c>
      <c r="D12" s="140">
        <f>SUM(D6:D11)</f>
        <v>22741900629</v>
      </c>
      <c r="E12" s="140">
        <f>SUM(E6:E11)</f>
        <v>24014076840</v>
      </c>
      <c r="F12" s="140">
        <f t="shared" si="0"/>
        <v>22759580908</v>
      </c>
      <c r="G12" s="140">
        <f>SUM(G6:G11)</f>
        <v>10042374000</v>
      </c>
      <c r="H12" s="140">
        <f>SUM(H6:H11)</f>
        <v>10375402000</v>
      </c>
      <c r="I12" s="140">
        <f>SUM(I6:I11)</f>
        <v>10718590500</v>
      </c>
      <c r="J12" s="140">
        <f t="shared" si="1"/>
        <v>31136366500</v>
      </c>
    </row>
    <row r="13" spans="1:10">
      <c r="A13" s="20">
        <v>3</v>
      </c>
      <c r="B13" s="37" t="s">
        <v>1318</v>
      </c>
      <c r="C13" s="139">
        <f>'[1]pagu LK 15 des'!$J$62+'[1]pagu LK 15 des'!$J$63+'[1]pagu LK 15 des'!$J$64+'[1]pagu LK 15 des'!$J$65</f>
        <v>8414599005</v>
      </c>
      <c r="D13" s="139">
        <f>'[2]My Worksheet'!$AL$295</f>
        <v>4513283974</v>
      </c>
      <c r="E13" s="139">
        <f>[3]kerja!$G$337</f>
        <v>4935511000</v>
      </c>
      <c r="F13" s="140">
        <f t="shared" si="0"/>
        <v>5954464659.66667</v>
      </c>
      <c r="G13" s="141">
        <v>6102900000</v>
      </c>
      <c r="H13" s="141">
        <v>5166650000</v>
      </c>
      <c r="I13" s="141">
        <v>6988100000</v>
      </c>
      <c r="J13" s="140">
        <f t="shared" si="1"/>
        <v>18257650000</v>
      </c>
    </row>
    <row r="14" spans="1:10">
      <c r="A14" s="20">
        <v>4</v>
      </c>
      <c r="B14" s="37" t="s">
        <v>1319</v>
      </c>
      <c r="C14" s="139">
        <f>+'[1]pagu LK 15 des'!$J$71</f>
        <v>839900000</v>
      </c>
      <c r="D14" s="139">
        <f>'[2]My Worksheet'!$AL$346</f>
        <v>657500000</v>
      </c>
      <c r="E14" s="139">
        <f>[3]kerja!$G$383</f>
        <v>400000000</v>
      </c>
      <c r="F14" s="140">
        <f t="shared" si="0"/>
        <v>632466666.666667</v>
      </c>
      <c r="G14" s="141">
        <v>560000000</v>
      </c>
      <c r="H14" s="141">
        <v>515000000</v>
      </c>
      <c r="I14" s="141">
        <v>466000000</v>
      </c>
      <c r="J14" s="140">
        <f t="shared" si="1"/>
        <v>1541000000</v>
      </c>
    </row>
    <row r="15" spans="1:10">
      <c r="A15" s="41" t="s">
        <v>279</v>
      </c>
      <c r="B15" s="41"/>
      <c r="C15" s="140">
        <f>SUM(C13:C14)</f>
        <v>9254499005</v>
      </c>
      <c r="D15" s="140">
        <f>SUM(D13:D14)</f>
        <v>5170783974</v>
      </c>
      <c r="E15" s="140">
        <f>SUM(E13:E14)</f>
        <v>5335511000</v>
      </c>
      <c r="F15" s="140">
        <f t="shared" si="0"/>
        <v>6586931326.33333</v>
      </c>
      <c r="G15" s="140">
        <v>6662900000</v>
      </c>
      <c r="H15" s="140">
        <v>5681650000</v>
      </c>
      <c r="I15" s="140">
        <v>7454100000</v>
      </c>
      <c r="J15" s="140">
        <f t="shared" si="1"/>
        <v>19798650000</v>
      </c>
    </row>
    <row r="16" spans="1:10">
      <c r="A16" s="20">
        <v>5</v>
      </c>
      <c r="B16" s="37" t="s">
        <v>1320</v>
      </c>
      <c r="C16" s="139">
        <f>+'[1]pagu LK 15 des'!$J$55+'[1]pagu LK 15 des'!$J$56+'[1]pagu LK 15 des'!$J$52</f>
        <v>1271267000</v>
      </c>
      <c r="D16" s="139">
        <f>'[2]My Worksheet'!$AL$56+'[2]My Worksheet'!$AL$337+'[2]My Worksheet'!$AL$340+'[2]My Worksheet'!$AL$364+'[2]My Worksheet'!$AL$395</f>
        <v>631108945</v>
      </c>
      <c r="E16" s="139">
        <f>[3]kerja!$G$410+[3]kerja!$G$507+[3]kerja!$G$58</f>
        <v>631405000</v>
      </c>
      <c r="F16" s="140">
        <f t="shared" si="0"/>
        <v>844593648.333333</v>
      </c>
      <c r="G16" s="142">
        <v>115750000</v>
      </c>
      <c r="H16" s="142">
        <v>116250000</v>
      </c>
      <c r="I16" s="142">
        <v>117520000</v>
      </c>
      <c r="J16" s="140">
        <f t="shared" ref="J16:J19" si="2">SUM(G16:I16)</f>
        <v>349520000</v>
      </c>
    </row>
    <row r="17" spans="1:10">
      <c r="A17" s="20">
        <v>6</v>
      </c>
      <c r="B17" s="37" t="s">
        <v>1321</v>
      </c>
      <c r="C17" s="139">
        <f>'[1]pagu LK 15 des'!$J$77+'[1]pagu LK 15 des'!$J$85</f>
        <v>4234411290</v>
      </c>
      <c r="D17" s="139">
        <f>'[2]My Worksheet'!$AL$486</f>
        <v>1685685468</v>
      </c>
      <c r="E17" s="139">
        <f>[3]kerja!$G$518</f>
        <v>1405000000</v>
      </c>
      <c r="F17" s="140">
        <f t="shared" si="0"/>
        <v>2441698919.33333</v>
      </c>
      <c r="G17" s="142">
        <v>180230000</v>
      </c>
      <c r="H17" s="142">
        <v>192050000</v>
      </c>
      <c r="I17" s="142">
        <v>200080000</v>
      </c>
      <c r="J17" s="140">
        <f t="shared" ref="J17" si="3">SUM(G17:I17)</f>
        <v>572360000</v>
      </c>
    </row>
    <row r="18" spans="1:10">
      <c r="A18" s="20">
        <v>6</v>
      </c>
      <c r="B18" s="37" t="s">
        <v>1322</v>
      </c>
      <c r="C18" s="139">
        <f>+'[1]pagu LK 15 des'!$J$83+'[1]pagu LK 15 des'!$J$84</f>
        <v>3181919000</v>
      </c>
      <c r="D18" s="139">
        <f>'[2]My Worksheet'!$AL$496+'[2]My Worksheet'!$AL$503+'[2]My Worksheet'!$AL$512</f>
        <v>1468716555</v>
      </c>
      <c r="E18" s="139">
        <f>[3]kerja!$G$520+[3]kerja!$G$522+[3]kerja!$G$393</f>
        <v>2846995750</v>
      </c>
      <c r="F18" s="140">
        <f t="shared" si="0"/>
        <v>2499210435</v>
      </c>
      <c r="G18" s="142">
        <v>15750000</v>
      </c>
      <c r="H18" s="142">
        <v>14650000</v>
      </c>
      <c r="I18" s="142">
        <v>14535000</v>
      </c>
      <c r="J18" s="140">
        <f t="shared" si="2"/>
        <v>44935000</v>
      </c>
    </row>
    <row r="19" spans="1:10">
      <c r="A19" s="41" t="s">
        <v>279</v>
      </c>
      <c r="B19" s="41"/>
      <c r="C19" s="140">
        <f>SUM(C16:C18)</f>
        <v>8687597290</v>
      </c>
      <c r="D19" s="140">
        <f>SUM(D16:D18)</f>
        <v>3785510968</v>
      </c>
      <c r="E19" s="140">
        <f>SUM(E16:E18)</f>
        <v>4883400750</v>
      </c>
      <c r="F19" s="140">
        <f t="shared" si="0"/>
        <v>5785503002.66667</v>
      </c>
      <c r="G19" s="140">
        <f>SUM(G16:G18)</f>
        <v>311730000</v>
      </c>
      <c r="H19" s="140">
        <f>SUM(H16:H18)</f>
        <v>322950000</v>
      </c>
      <c r="I19" s="140">
        <f>SUM(I16:I18)</f>
        <v>332135000</v>
      </c>
      <c r="J19" s="140">
        <f t="shared" si="2"/>
        <v>966815000</v>
      </c>
    </row>
    <row r="20" spans="3:6">
      <c r="C20" s="143">
        <f>+C19+C15+C12</f>
        <v>39464861550</v>
      </c>
      <c r="D20" s="143">
        <f t="shared" ref="C20:F20" si="4">+D19+D15+D12</f>
        <v>31698195571</v>
      </c>
      <c r="E20" s="143">
        <f t="shared" si="4"/>
        <v>34232988590</v>
      </c>
      <c r="F20" s="143">
        <f t="shared" si="4"/>
        <v>35132015237</v>
      </c>
    </row>
  </sheetData>
  <mergeCells count="7">
    <mergeCell ref="C3:F3"/>
    <mergeCell ref="G3:J3"/>
    <mergeCell ref="A12:B12"/>
    <mergeCell ref="A15:B15"/>
    <mergeCell ref="A19:B19"/>
    <mergeCell ref="A3:A4"/>
    <mergeCell ref="B3:B4"/>
  </mergeCells>
  <hyperlinks>
    <hyperlink ref="K1" location="'Daftar Tabel'!A1" display="&lt;&lt;&lt; Daftar Tabel"/>
  </hyperlinks>
  <pageMargins left="0.7" right="0.7" top="0.75" bottom="0.75" header="0.3" footer="0.3"/>
  <pageSetup paperSize="1" orientation="portrait" horizontalDpi="300" verticalDpi="300"/>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O35"/>
  <sheetViews>
    <sheetView zoomScale="90" zoomScaleNormal="90" workbookViewId="0">
      <selection activeCell="D29" sqref="D29"/>
    </sheetView>
  </sheetViews>
  <sheetFormatPr defaultColWidth="9" defaultRowHeight="15"/>
  <cols>
    <col min="3" max="3" width="13.7428571428571" customWidth="1"/>
    <col min="4" max="4" width="37" customWidth="1"/>
    <col min="5" max="5" width="9.45714285714286" customWidth="1"/>
    <col min="7" max="7" width="9.45714285714286" customWidth="1"/>
    <col min="13" max="13" width="10" customWidth="1"/>
    <col min="14" max="14" width="10.0857142857143" customWidth="1"/>
    <col min="15" max="15" width="14.6285714285714" customWidth="1"/>
  </cols>
  <sheetData>
    <row r="1" spans="1:15">
      <c r="A1" s="17" t="s">
        <v>91</v>
      </c>
      <c r="B1" s="33"/>
      <c r="C1" s="33"/>
      <c r="D1" s="33"/>
      <c r="E1" s="33"/>
      <c r="F1" s="33"/>
      <c r="G1" s="33"/>
      <c r="H1" s="33"/>
      <c r="I1" s="33"/>
      <c r="O1" s="3" t="s">
        <v>135</v>
      </c>
    </row>
    <row r="3" ht="14.5" customHeight="1" spans="1:14">
      <c r="A3" s="118" t="s">
        <v>203</v>
      </c>
      <c r="B3" s="118" t="s">
        <v>1323</v>
      </c>
      <c r="C3" s="118" t="s">
        <v>1324</v>
      </c>
      <c r="D3" s="118" t="s">
        <v>1325</v>
      </c>
      <c r="E3" s="119" t="s">
        <v>1326</v>
      </c>
      <c r="F3" s="120"/>
      <c r="G3" s="121"/>
      <c r="H3" s="118" t="s">
        <v>1327</v>
      </c>
      <c r="I3" s="119" t="s">
        <v>1328</v>
      </c>
      <c r="J3" s="120"/>
      <c r="K3" s="120"/>
      <c r="L3" s="121"/>
      <c r="M3" s="118" t="s">
        <v>1329</v>
      </c>
      <c r="N3" s="118" t="s">
        <v>1330</v>
      </c>
    </row>
    <row r="4" ht="51" spans="1:14">
      <c r="A4" s="56"/>
      <c r="B4" s="56"/>
      <c r="C4" s="56"/>
      <c r="D4" s="56"/>
      <c r="E4" s="44" t="s">
        <v>1331</v>
      </c>
      <c r="F4" s="44" t="s">
        <v>1332</v>
      </c>
      <c r="G4" s="44" t="s">
        <v>1333</v>
      </c>
      <c r="H4" s="56"/>
      <c r="I4" s="44" t="s">
        <v>1334</v>
      </c>
      <c r="J4" s="44" t="s">
        <v>1335</v>
      </c>
      <c r="K4" s="44" t="s">
        <v>1336</v>
      </c>
      <c r="L4" s="44" t="s">
        <v>1337</v>
      </c>
      <c r="M4" s="56"/>
      <c r="N4" s="56"/>
    </row>
    <row r="5" spans="1:14">
      <c r="A5" s="45">
        <v>1</v>
      </c>
      <c r="B5" s="45">
        <v>2</v>
      </c>
      <c r="C5" s="45">
        <v>3</v>
      </c>
      <c r="D5" s="45">
        <v>4</v>
      </c>
      <c r="E5" s="45">
        <v>5</v>
      </c>
      <c r="F5" s="45">
        <v>6</v>
      </c>
      <c r="G5" s="45">
        <v>7</v>
      </c>
      <c r="H5" s="45">
        <v>8</v>
      </c>
      <c r="I5" s="45">
        <v>9</v>
      </c>
      <c r="J5" s="45">
        <v>10</v>
      </c>
      <c r="K5" s="45">
        <v>11</v>
      </c>
      <c r="L5" s="45">
        <v>12</v>
      </c>
      <c r="M5" s="45">
        <v>13</v>
      </c>
      <c r="N5" s="45">
        <v>14</v>
      </c>
    </row>
    <row r="6" spans="1:14">
      <c r="A6" s="122">
        <v>1</v>
      </c>
      <c r="B6" s="122" t="s">
        <v>1338</v>
      </c>
      <c r="C6" s="123" t="s">
        <v>1339</v>
      </c>
      <c r="D6" s="124" t="s">
        <v>1340</v>
      </c>
      <c r="E6" s="123">
        <v>2</v>
      </c>
      <c r="F6" s="123" t="s">
        <v>1341</v>
      </c>
      <c r="G6" s="123" t="s">
        <v>1341</v>
      </c>
      <c r="H6" s="123" t="s">
        <v>1341</v>
      </c>
      <c r="I6" s="122"/>
      <c r="J6" s="122"/>
      <c r="K6" s="122"/>
      <c r="L6" s="122"/>
      <c r="M6" s="122"/>
      <c r="N6" s="133"/>
    </row>
    <row r="7" spans="1:14">
      <c r="A7" s="122">
        <v>2</v>
      </c>
      <c r="B7" s="122"/>
      <c r="C7" s="123" t="s">
        <v>1342</v>
      </c>
      <c r="D7" s="124" t="s">
        <v>1343</v>
      </c>
      <c r="E7" s="123">
        <v>3</v>
      </c>
      <c r="F7" s="123" t="s">
        <v>1341</v>
      </c>
      <c r="G7" s="123" t="s">
        <v>1341</v>
      </c>
      <c r="H7" s="123" t="s">
        <v>1341</v>
      </c>
      <c r="I7" s="122"/>
      <c r="J7" s="122"/>
      <c r="K7" s="122"/>
      <c r="L7" s="122"/>
      <c r="M7" s="122"/>
      <c r="N7" s="133"/>
    </row>
    <row r="8" spans="1:14">
      <c r="A8" s="122">
        <v>3</v>
      </c>
      <c r="B8" s="122"/>
      <c r="C8" s="123" t="s">
        <v>1344</v>
      </c>
      <c r="D8" s="124" t="s">
        <v>1345</v>
      </c>
      <c r="E8" s="123">
        <v>3</v>
      </c>
      <c r="F8" s="123" t="s">
        <v>1341</v>
      </c>
      <c r="G8" s="123" t="s">
        <v>1341</v>
      </c>
      <c r="H8" s="123" t="s">
        <v>1341</v>
      </c>
      <c r="I8" s="123"/>
      <c r="J8" s="123"/>
      <c r="K8" s="122"/>
      <c r="L8" s="122"/>
      <c r="M8" s="122"/>
      <c r="N8" s="133"/>
    </row>
    <row r="9" spans="1:14">
      <c r="A9" s="122">
        <v>4</v>
      </c>
      <c r="B9" s="122"/>
      <c r="C9" s="123" t="s">
        <v>1346</v>
      </c>
      <c r="D9" s="124" t="s">
        <v>1347</v>
      </c>
      <c r="E9" s="123">
        <v>3</v>
      </c>
      <c r="F9" s="123" t="s">
        <v>1341</v>
      </c>
      <c r="G9" s="123" t="s">
        <v>1341</v>
      </c>
      <c r="H9" s="123" t="s">
        <v>1341</v>
      </c>
      <c r="I9" s="123"/>
      <c r="J9" s="123"/>
      <c r="K9" s="122"/>
      <c r="L9" s="122"/>
      <c r="M9" s="122"/>
      <c r="N9" s="133"/>
    </row>
    <row r="10" spans="1:14">
      <c r="A10" s="122">
        <v>5</v>
      </c>
      <c r="B10" s="122"/>
      <c r="C10" s="123" t="s">
        <v>1348</v>
      </c>
      <c r="D10" s="124" t="s">
        <v>1349</v>
      </c>
      <c r="E10" s="123">
        <v>3</v>
      </c>
      <c r="F10" s="123" t="s">
        <v>1341</v>
      </c>
      <c r="G10" s="123" t="s">
        <v>1341</v>
      </c>
      <c r="H10" s="123" t="s">
        <v>1341</v>
      </c>
      <c r="I10" s="123"/>
      <c r="J10" s="123"/>
      <c r="K10" s="122"/>
      <c r="L10" s="122"/>
      <c r="M10" s="122"/>
      <c r="N10" s="133"/>
    </row>
    <row r="11" spans="1:14">
      <c r="A11" s="122">
        <v>6</v>
      </c>
      <c r="B11" s="122"/>
      <c r="C11" s="122" t="s">
        <v>1350</v>
      </c>
      <c r="D11" s="124" t="s">
        <v>354</v>
      </c>
      <c r="E11" s="123">
        <v>3</v>
      </c>
      <c r="F11" s="123" t="s">
        <v>1341</v>
      </c>
      <c r="G11" s="123" t="s">
        <v>1341</v>
      </c>
      <c r="H11" s="123" t="s">
        <v>1341</v>
      </c>
      <c r="I11" s="134"/>
      <c r="J11" s="134"/>
      <c r="K11" s="134"/>
      <c r="L11" s="134"/>
      <c r="M11" s="134"/>
      <c r="N11" s="134"/>
    </row>
    <row r="12" spans="1:14">
      <c r="A12" s="122">
        <v>7</v>
      </c>
      <c r="B12" s="122"/>
      <c r="C12" s="122" t="s">
        <v>1351</v>
      </c>
      <c r="D12" s="124" t="s">
        <v>368</v>
      </c>
      <c r="E12" s="123">
        <v>3</v>
      </c>
      <c r="F12" s="123" t="s">
        <v>1341</v>
      </c>
      <c r="G12" s="123" t="s">
        <v>1341</v>
      </c>
      <c r="H12" s="123" t="s">
        <v>1341</v>
      </c>
      <c r="I12" s="134"/>
      <c r="J12" s="134"/>
      <c r="K12" s="134"/>
      <c r="L12" s="134"/>
      <c r="M12" s="134"/>
      <c r="N12" s="134"/>
    </row>
    <row r="13" spans="1:14">
      <c r="A13" s="122">
        <v>8</v>
      </c>
      <c r="B13" s="122"/>
      <c r="C13" s="122" t="s">
        <v>1352</v>
      </c>
      <c r="D13" s="124" t="s">
        <v>1353</v>
      </c>
      <c r="E13" s="123">
        <v>3</v>
      </c>
      <c r="F13" s="123" t="s">
        <v>1341</v>
      </c>
      <c r="G13" s="123" t="s">
        <v>1341</v>
      </c>
      <c r="H13" s="123" t="s">
        <v>1341</v>
      </c>
      <c r="I13" s="134"/>
      <c r="J13" s="134"/>
      <c r="K13" s="134"/>
      <c r="L13" s="134"/>
      <c r="M13" s="134"/>
      <c r="N13" s="134"/>
    </row>
    <row r="14" spans="1:14">
      <c r="A14" s="122">
        <v>9</v>
      </c>
      <c r="B14" s="122"/>
      <c r="C14" s="122" t="s">
        <v>1354</v>
      </c>
      <c r="D14" s="124" t="s">
        <v>1355</v>
      </c>
      <c r="E14" s="123">
        <v>3</v>
      </c>
      <c r="F14" s="123" t="s">
        <v>1341</v>
      </c>
      <c r="G14" s="123" t="s">
        <v>1341</v>
      </c>
      <c r="H14" s="123" t="s">
        <v>1341</v>
      </c>
      <c r="I14" s="134"/>
      <c r="J14" s="134"/>
      <c r="K14" s="134"/>
      <c r="L14" s="134"/>
      <c r="M14" s="134"/>
      <c r="N14" s="134"/>
    </row>
    <row r="15" spans="1:14">
      <c r="A15" s="125">
        <v>10</v>
      </c>
      <c r="B15" s="125"/>
      <c r="C15" s="125" t="s">
        <v>1356</v>
      </c>
      <c r="D15" s="126" t="s">
        <v>1357</v>
      </c>
      <c r="E15" s="127">
        <v>1</v>
      </c>
      <c r="F15" s="127" t="s">
        <v>1341</v>
      </c>
      <c r="G15" s="127" t="s">
        <v>1341</v>
      </c>
      <c r="H15" s="127" t="s">
        <v>1341</v>
      </c>
      <c r="I15" s="135"/>
      <c r="J15" s="135"/>
      <c r="K15" s="135"/>
      <c r="L15" s="135"/>
      <c r="M15" s="135"/>
      <c r="N15" s="135"/>
    </row>
    <row r="16" spans="1:14">
      <c r="A16" s="125">
        <v>11</v>
      </c>
      <c r="B16" s="125"/>
      <c r="C16" s="125" t="s">
        <v>1358</v>
      </c>
      <c r="D16" s="126" t="s">
        <v>1359</v>
      </c>
      <c r="E16" s="127">
        <v>2</v>
      </c>
      <c r="F16" s="127" t="s">
        <v>1341</v>
      </c>
      <c r="G16" s="127" t="s">
        <v>1341</v>
      </c>
      <c r="H16" s="127" t="s">
        <v>1341</v>
      </c>
      <c r="I16" s="135"/>
      <c r="J16" s="135"/>
      <c r="K16" s="135"/>
      <c r="L16" s="135"/>
      <c r="M16" s="135"/>
      <c r="N16" s="135"/>
    </row>
    <row r="17" spans="1:14">
      <c r="A17" s="125">
        <v>12</v>
      </c>
      <c r="B17" s="125"/>
      <c r="C17" s="125" t="s">
        <v>1360</v>
      </c>
      <c r="D17" s="126" t="s">
        <v>1361</v>
      </c>
      <c r="E17" s="127">
        <v>3</v>
      </c>
      <c r="F17" s="127" t="s">
        <v>1341</v>
      </c>
      <c r="G17" s="127" t="s">
        <v>1341</v>
      </c>
      <c r="H17" s="127" t="s">
        <v>1341</v>
      </c>
      <c r="I17" s="135"/>
      <c r="J17" s="135"/>
      <c r="K17" s="135"/>
      <c r="L17" s="135"/>
      <c r="M17" s="135"/>
      <c r="N17" s="135"/>
    </row>
    <row r="18" spans="1:14">
      <c r="A18" s="125">
        <v>13</v>
      </c>
      <c r="B18" s="125"/>
      <c r="C18" s="125" t="s">
        <v>1362</v>
      </c>
      <c r="D18" s="126" t="s">
        <v>1363</v>
      </c>
      <c r="E18" s="127">
        <v>3</v>
      </c>
      <c r="F18" s="127" t="s">
        <v>1341</v>
      </c>
      <c r="G18" s="127" t="s">
        <v>1341</v>
      </c>
      <c r="H18" s="127" t="s">
        <v>1341</v>
      </c>
      <c r="I18" s="135"/>
      <c r="J18" s="135"/>
      <c r="K18" s="135"/>
      <c r="L18" s="135"/>
      <c r="M18" s="135"/>
      <c r="N18" s="135"/>
    </row>
    <row r="19" spans="1:14">
      <c r="A19" s="125">
        <v>14</v>
      </c>
      <c r="B19" s="125"/>
      <c r="C19" s="125" t="s">
        <v>1364</v>
      </c>
      <c r="D19" s="126" t="s">
        <v>1365</v>
      </c>
      <c r="E19" s="127">
        <v>3</v>
      </c>
      <c r="F19" s="127" t="s">
        <v>1341</v>
      </c>
      <c r="G19" s="127" t="s">
        <v>1341</v>
      </c>
      <c r="H19" s="127" t="s">
        <v>1341</v>
      </c>
      <c r="I19" s="135"/>
      <c r="J19" s="135"/>
      <c r="K19" s="135"/>
      <c r="L19" s="135"/>
      <c r="M19" s="135"/>
      <c r="N19" s="135"/>
    </row>
    <row r="20" spans="1:14">
      <c r="A20" s="125">
        <v>15</v>
      </c>
      <c r="B20" s="125"/>
      <c r="C20" s="125" t="s">
        <v>1366</v>
      </c>
      <c r="D20" s="126" t="s">
        <v>1367</v>
      </c>
      <c r="E20" s="127">
        <v>3</v>
      </c>
      <c r="F20" s="127" t="s">
        <v>1341</v>
      </c>
      <c r="G20" s="127" t="s">
        <v>1341</v>
      </c>
      <c r="H20" s="127" t="s">
        <v>1341</v>
      </c>
      <c r="I20" s="135"/>
      <c r="J20" s="135"/>
      <c r="K20" s="135"/>
      <c r="L20" s="135"/>
      <c r="M20" s="135"/>
      <c r="N20" s="135"/>
    </row>
    <row r="21" spans="1:14">
      <c r="A21" s="122">
        <v>16</v>
      </c>
      <c r="B21" s="122" t="s">
        <v>1368</v>
      </c>
      <c r="C21" s="122" t="s">
        <v>1339</v>
      </c>
      <c r="D21" s="124" t="s">
        <v>1340</v>
      </c>
      <c r="E21" s="123">
        <v>2</v>
      </c>
      <c r="F21" s="123" t="s">
        <v>1341</v>
      </c>
      <c r="G21" s="123" t="s">
        <v>1341</v>
      </c>
      <c r="H21" s="123" t="s">
        <v>1341</v>
      </c>
      <c r="I21" s="134"/>
      <c r="J21" s="134"/>
      <c r="K21" s="134"/>
      <c r="L21" s="134"/>
      <c r="M21" s="134"/>
      <c r="N21" s="134"/>
    </row>
    <row r="22" spans="1:14">
      <c r="A22" s="122">
        <v>17</v>
      </c>
      <c r="B22" s="122"/>
      <c r="C22" s="123" t="s">
        <v>1369</v>
      </c>
      <c r="D22" s="124" t="s">
        <v>366</v>
      </c>
      <c r="E22" s="123">
        <v>3</v>
      </c>
      <c r="F22" s="123" t="s">
        <v>1341</v>
      </c>
      <c r="G22" s="123" t="s">
        <v>1341</v>
      </c>
      <c r="H22" s="123" t="s">
        <v>1341</v>
      </c>
      <c r="I22" s="134"/>
      <c r="J22" s="134"/>
      <c r="K22" s="134"/>
      <c r="L22" s="134"/>
      <c r="M22" s="134"/>
      <c r="N22" s="134"/>
    </row>
    <row r="23" spans="1:14">
      <c r="A23" s="122">
        <v>18</v>
      </c>
      <c r="B23" s="122"/>
      <c r="C23" s="123" t="s">
        <v>1370</v>
      </c>
      <c r="D23" s="124" t="s">
        <v>342</v>
      </c>
      <c r="E23" s="123">
        <v>3</v>
      </c>
      <c r="F23" s="123" t="s">
        <v>1341</v>
      </c>
      <c r="G23" s="123" t="s">
        <v>1341</v>
      </c>
      <c r="H23" s="123" t="s">
        <v>1341</v>
      </c>
      <c r="I23" s="134"/>
      <c r="J23" s="134"/>
      <c r="K23" s="134"/>
      <c r="L23" s="134"/>
      <c r="M23" s="134"/>
      <c r="N23" s="134"/>
    </row>
    <row r="24" spans="1:14">
      <c r="A24" s="122">
        <v>19</v>
      </c>
      <c r="B24" s="122"/>
      <c r="C24" s="122" t="s">
        <v>1371</v>
      </c>
      <c r="D24" s="124" t="s">
        <v>1372</v>
      </c>
      <c r="E24" s="123">
        <v>3</v>
      </c>
      <c r="F24" s="123" t="s">
        <v>1341</v>
      </c>
      <c r="G24" s="123" t="s">
        <v>1341</v>
      </c>
      <c r="H24" s="123" t="s">
        <v>1341</v>
      </c>
      <c r="I24" s="134"/>
      <c r="J24" s="134"/>
      <c r="K24" s="134"/>
      <c r="L24" s="134"/>
      <c r="M24" s="134"/>
      <c r="N24" s="134"/>
    </row>
    <row r="25" spans="1:14">
      <c r="A25" s="122">
        <v>20</v>
      </c>
      <c r="B25" s="122"/>
      <c r="C25" s="122" t="s">
        <v>1373</v>
      </c>
      <c r="D25" s="124" t="s">
        <v>335</v>
      </c>
      <c r="E25" s="123">
        <v>3</v>
      </c>
      <c r="F25" s="123" t="s">
        <v>1341</v>
      </c>
      <c r="G25" s="123" t="s">
        <v>1341</v>
      </c>
      <c r="H25" s="123" t="s">
        <v>1341</v>
      </c>
      <c r="I25" s="134"/>
      <c r="J25" s="134"/>
      <c r="K25" s="134"/>
      <c r="L25" s="134"/>
      <c r="M25" s="134"/>
      <c r="N25" s="134"/>
    </row>
    <row r="26" spans="1:14">
      <c r="A26" s="122">
        <v>21</v>
      </c>
      <c r="B26" s="122"/>
      <c r="C26" s="122" t="s">
        <v>1374</v>
      </c>
      <c r="D26" s="124" t="s">
        <v>413</v>
      </c>
      <c r="E26" s="123">
        <v>3</v>
      </c>
      <c r="F26" s="123" t="s">
        <v>1341</v>
      </c>
      <c r="G26" s="123" t="s">
        <v>1341</v>
      </c>
      <c r="H26" s="123" t="s">
        <v>1341</v>
      </c>
      <c r="I26" s="134"/>
      <c r="J26" s="134"/>
      <c r="K26" s="134"/>
      <c r="L26" s="134"/>
      <c r="M26" s="134"/>
      <c r="N26" s="134"/>
    </row>
    <row r="27" spans="1:14">
      <c r="A27" s="122">
        <v>22</v>
      </c>
      <c r="B27" s="122"/>
      <c r="C27" s="122" t="s">
        <v>1375</v>
      </c>
      <c r="D27" s="124" t="s">
        <v>1376</v>
      </c>
      <c r="E27" s="123">
        <v>3</v>
      </c>
      <c r="F27" s="123" t="s">
        <v>1341</v>
      </c>
      <c r="G27" s="123" t="s">
        <v>1341</v>
      </c>
      <c r="H27" s="123" t="s">
        <v>1341</v>
      </c>
      <c r="I27" s="134"/>
      <c r="J27" s="134"/>
      <c r="K27" s="134"/>
      <c r="L27" s="134"/>
      <c r="M27" s="134"/>
      <c r="N27" s="134"/>
    </row>
    <row r="28" spans="1:14">
      <c r="A28" s="122">
        <v>23</v>
      </c>
      <c r="B28" s="122"/>
      <c r="C28" s="122" t="s">
        <v>1377</v>
      </c>
      <c r="D28" s="124" t="s">
        <v>361</v>
      </c>
      <c r="E28" s="123">
        <v>3</v>
      </c>
      <c r="F28" s="123" t="s">
        <v>1341</v>
      </c>
      <c r="G28" s="123" t="s">
        <v>1341</v>
      </c>
      <c r="H28" s="123" t="s">
        <v>1341</v>
      </c>
      <c r="I28" s="134"/>
      <c r="J28" s="134"/>
      <c r="K28" s="134"/>
      <c r="L28" s="134"/>
      <c r="M28" s="134"/>
      <c r="N28" s="134"/>
    </row>
    <row r="29" spans="1:14">
      <c r="A29" s="128">
        <v>24</v>
      </c>
      <c r="B29" s="128"/>
      <c r="C29" s="128" t="s">
        <v>1378</v>
      </c>
      <c r="D29" s="129" t="s">
        <v>302</v>
      </c>
      <c r="E29" s="123">
        <v>3</v>
      </c>
      <c r="F29" s="123" t="s">
        <v>1341</v>
      </c>
      <c r="G29" s="123" t="s">
        <v>1341</v>
      </c>
      <c r="H29" s="123" t="s">
        <v>1341</v>
      </c>
      <c r="I29" s="134"/>
      <c r="J29" s="134"/>
      <c r="K29" s="134"/>
      <c r="L29" s="134"/>
      <c r="M29" s="134"/>
      <c r="N29" s="134"/>
    </row>
    <row r="30" spans="1:4">
      <c r="A30" s="130"/>
      <c r="B30" s="131"/>
      <c r="C30" s="131"/>
      <c r="D30" s="131"/>
    </row>
    <row r="31" spans="1:4">
      <c r="A31" s="130"/>
      <c r="B31" s="131"/>
      <c r="C31" s="131"/>
      <c r="D31" s="131"/>
    </row>
    <row r="32" spans="1:4">
      <c r="A32" s="130"/>
      <c r="B32" s="131"/>
      <c r="C32" s="131"/>
      <c r="D32" s="131"/>
    </row>
    <row r="33" spans="1:4">
      <c r="A33" s="131"/>
      <c r="B33" s="131"/>
      <c r="C33" s="131"/>
      <c r="D33" s="132"/>
    </row>
    <row r="34" spans="1:4">
      <c r="A34" s="131"/>
      <c r="B34" s="131"/>
      <c r="C34" s="131"/>
      <c r="D34" s="131"/>
    </row>
    <row r="35" spans="1:4">
      <c r="A35" s="131"/>
      <c r="B35" s="131"/>
      <c r="C35" s="131"/>
      <c r="D35" s="131"/>
    </row>
  </sheetData>
  <mergeCells count="9">
    <mergeCell ref="E3:G3"/>
    <mergeCell ref="I3:L3"/>
    <mergeCell ref="A3:A4"/>
    <mergeCell ref="B3:B4"/>
    <mergeCell ref="C3:C4"/>
    <mergeCell ref="D3:D4"/>
    <mergeCell ref="H3:H4"/>
    <mergeCell ref="M3:M4"/>
    <mergeCell ref="N3:N4"/>
  </mergeCells>
  <hyperlinks>
    <hyperlink ref="O1" location="'Daftar Tabel'!A1" display="&lt;&lt;&lt; Daftar Tabel"/>
  </hyperlinks>
  <pageMargins left="0.7" right="0.7" top="0.75" bottom="0.75" header="0.3" footer="0.3"/>
  <pageSetup paperSize="1" orientation="portrait" horizontalDpi="300" verticalDpi="3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AB107"/>
  <sheetViews>
    <sheetView zoomScale="70" zoomScaleNormal="70" workbookViewId="0">
      <pane xSplit="1" ySplit="4" topLeftCell="B5" activePane="bottomRight" state="frozen"/>
      <selection/>
      <selection pane="topRight"/>
      <selection pane="bottomLeft"/>
      <selection pane="bottomRight" activeCell="C13" sqref="C13"/>
    </sheetView>
  </sheetViews>
  <sheetFormatPr defaultColWidth="8.81904761904762" defaultRowHeight="15"/>
  <cols>
    <col min="1" max="1" width="5.54285714285714" style="33" customWidth="1"/>
    <col min="2" max="2" width="48.0952380952381" style="33" customWidth="1"/>
    <col min="3" max="3" width="35.4761904761905" style="33" customWidth="1"/>
    <col min="4" max="4" width="16.2666666666667" style="33" customWidth="1"/>
    <col min="5" max="5" width="14.3619047619048" style="33" customWidth="1"/>
    <col min="6" max="6" width="12.7238095238095" style="33" customWidth="1"/>
    <col min="7" max="7" width="14.5428571428571" style="33" customWidth="1"/>
    <col min="8" max="8" width="19.8571428571429" style="33" customWidth="1"/>
    <col min="9" max="11" width="8.81904761904762" style="33"/>
    <col min="12" max="12" width="11.6666666666667" style="33" customWidth="1"/>
    <col min="13" max="16384" width="8.81904761904762" style="33"/>
  </cols>
  <sheetData>
    <row r="1" spans="1:7">
      <c r="A1" s="17" t="s">
        <v>1379</v>
      </c>
      <c r="G1" s="3" t="s">
        <v>135</v>
      </c>
    </row>
    <row r="2" spans="1:1">
      <c r="A2" s="17"/>
    </row>
    <row r="3" ht="39.5" customHeight="1" spans="1:28">
      <c r="A3" s="87" t="s">
        <v>203</v>
      </c>
      <c r="B3" s="88" t="s">
        <v>1380</v>
      </c>
      <c r="C3" s="88" t="s">
        <v>285</v>
      </c>
      <c r="D3" s="87" t="s">
        <v>1381</v>
      </c>
      <c r="E3" s="87" t="s">
        <v>1382</v>
      </c>
      <c r="F3" s="87" t="s">
        <v>1383</v>
      </c>
      <c r="H3" s="89"/>
      <c r="I3" s="92"/>
      <c r="J3" s="93"/>
      <c r="K3" s="93"/>
      <c r="L3" s="93"/>
      <c r="M3" s="93"/>
      <c r="N3" s="93"/>
      <c r="O3" s="94"/>
      <c r="P3" s="92"/>
      <c r="Q3" s="93"/>
      <c r="R3" s="93"/>
      <c r="S3" s="93"/>
      <c r="T3" s="93"/>
      <c r="U3" s="93"/>
      <c r="V3" s="107"/>
      <c r="W3" s="92"/>
      <c r="X3" s="93"/>
      <c r="Y3" s="93"/>
      <c r="Z3" s="93"/>
      <c r="AA3" s="93"/>
      <c r="AB3" s="93"/>
    </row>
    <row r="4" ht="22" customHeight="1" spans="1:28">
      <c r="A4" s="90">
        <v>1</v>
      </c>
      <c r="B4" s="90">
        <v>2</v>
      </c>
      <c r="C4" s="90">
        <v>3</v>
      </c>
      <c r="D4" s="90">
        <v>4</v>
      </c>
      <c r="E4" s="90">
        <v>5</v>
      </c>
      <c r="F4" s="90">
        <v>6</v>
      </c>
      <c r="H4" s="89"/>
      <c r="I4" s="95"/>
      <c r="J4" s="96"/>
      <c r="K4" s="97"/>
      <c r="L4" s="98"/>
      <c r="M4" s="98"/>
      <c r="N4" s="97"/>
      <c r="O4" s="94"/>
      <c r="P4" s="95"/>
      <c r="Q4" s="96"/>
      <c r="R4" s="97"/>
      <c r="S4" s="98"/>
      <c r="T4" s="98"/>
      <c r="U4" s="97"/>
      <c r="V4" s="107"/>
      <c r="W4" s="99"/>
      <c r="X4" s="96"/>
      <c r="Y4" s="97"/>
      <c r="Z4" s="98"/>
      <c r="AA4" s="98"/>
      <c r="AB4" s="97"/>
    </row>
    <row r="5" ht="47" customHeight="1" spans="1:28">
      <c r="A5" s="91">
        <v>1</v>
      </c>
      <c r="B5" s="21" t="s">
        <v>1384</v>
      </c>
      <c r="C5" s="21" t="s">
        <v>1385</v>
      </c>
      <c r="D5" s="21" t="s">
        <v>302</v>
      </c>
      <c r="E5" s="21"/>
      <c r="F5" s="21">
        <v>2018</v>
      </c>
      <c r="H5" s="16"/>
      <c r="I5" s="99"/>
      <c r="J5" s="100"/>
      <c r="K5" s="101"/>
      <c r="L5" s="101"/>
      <c r="M5" s="101"/>
      <c r="N5" s="102"/>
      <c r="O5" s="94"/>
      <c r="P5" s="99"/>
      <c r="Q5" s="100"/>
      <c r="R5" s="101"/>
      <c r="S5" s="101"/>
      <c r="T5" s="101"/>
      <c r="U5" s="102"/>
      <c r="V5" s="94"/>
      <c r="W5" s="99"/>
      <c r="X5" s="100"/>
      <c r="Y5" s="109"/>
      <c r="Z5" s="109"/>
      <c r="AA5" s="109"/>
      <c r="AB5" s="110"/>
    </row>
    <row r="6" ht="26" customHeight="1" spans="1:28">
      <c r="A6" s="91">
        <v>2</v>
      </c>
      <c r="B6" s="21" t="s">
        <v>1386</v>
      </c>
      <c r="C6" s="21" t="s">
        <v>1387</v>
      </c>
      <c r="D6" s="21"/>
      <c r="E6" s="21"/>
      <c r="F6" s="21">
        <v>2017</v>
      </c>
      <c r="H6" s="16"/>
      <c r="I6" s="99"/>
      <c r="J6" s="100"/>
      <c r="K6" s="101"/>
      <c r="L6" s="101"/>
      <c r="M6" s="101"/>
      <c r="N6" s="102"/>
      <c r="O6" s="94"/>
      <c r="P6" s="99"/>
      <c r="Q6" s="100"/>
      <c r="R6" s="101"/>
      <c r="S6" s="101"/>
      <c r="T6" s="101"/>
      <c r="U6" s="102"/>
      <c r="V6" s="94"/>
      <c r="W6" s="99"/>
      <c r="X6" s="100"/>
      <c r="Y6" s="109"/>
      <c r="Z6" s="109"/>
      <c r="AA6" s="109"/>
      <c r="AB6" s="110"/>
    </row>
    <row r="7" ht="25" customHeight="1" spans="1:28">
      <c r="A7" s="91">
        <v>3</v>
      </c>
      <c r="B7" s="21" t="s">
        <v>1388</v>
      </c>
      <c r="C7" s="21" t="s">
        <v>1389</v>
      </c>
      <c r="D7" s="21"/>
      <c r="E7" s="21"/>
      <c r="F7" s="21">
        <v>2018</v>
      </c>
      <c r="H7" s="16"/>
      <c r="I7" s="99"/>
      <c r="J7" s="100"/>
      <c r="K7" s="101"/>
      <c r="L7" s="101"/>
      <c r="M7" s="101"/>
      <c r="N7" s="102"/>
      <c r="O7" s="94"/>
      <c r="P7" s="99"/>
      <c r="Q7" s="100"/>
      <c r="R7" s="101"/>
      <c r="S7" s="101"/>
      <c r="T7" s="101"/>
      <c r="U7" s="102"/>
      <c r="V7" s="94"/>
      <c r="W7" s="99"/>
      <c r="X7" s="100"/>
      <c r="Y7" s="109"/>
      <c r="Z7" s="109"/>
      <c r="AA7" s="109"/>
      <c r="AB7" s="110"/>
    </row>
    <row r="8" ht="63.75" spans="1:28">
      <c r="A8" s="91">
        <v>4</v>
      </c>
      <c r="B8" s="21" t="s">
        <v>1390</v>
      </c>
      <c r="C8" s="21" t="s">
        <v>1391</v>
      </c>
      <c r="D8" s="21"/>
      <c r="E8" s="21"/>
      <c r="F8" s="21">
        <v>2017</v>
      </c>
      <c r="H8" s="16"/>
      <c r="I8" s="99"/>
      <c r="J8" s="100"/>
      <c r="K8" s="101"/>
      <c r="L8" s="101"/>
      <c r="M8" s="101"/>
      <c r="N8" s="102"/>
      <c r="O8" s="94"/>
      <c r="P8" s="99"/>
      <c r="Q8" s="100"/>
      <c r="R8" s="101"/>
      <c r="S8" s="101"/>
      <c r="T8" s="101"/>
      <c r="U8" s="102"/>
      <c r="V8" s="94"/>
      <c r="W8" s="99"/>
      <c r="X8" s="100"/>
      <c r="Y8" s="109"/>
      <c r="Z8" s="109"/>
      <c r="AA8" s="109"/>
      <c r="AB8" s="110"/>
    </row>
    <row r="9" ht="46" customHeight="1" spans="1:28">
      <c r="A9" s="91">
        <v>5</v>
      </c>
      <c r="B9" s="21" t="s">
        <v>1392</v>
      </c>
      <c r="C9" s="21" t="s">
        <v>1393</v>
      </c>
      <c r="D9" s="21" t="s">
        <v>1394</v>
      </c>
      <c r="E9" s="21"/>
      <c r="F9" s="21">
        <v>2017</v>
      </c>
      <c r="H9" s="16"/>
      <c r="I9" s="99"/>
      <c r="J9" s="100"/>
      <c r="K9" s="101"/>
      <c r="L9" s="101"/>
      <c r="M9" s="101"/>
      <c r="N9" s="102"/>
      <c r="O9" s="94"/>
      <c r="P9" s="99"/>
      <c r="Q9" s="100"/>
      <c r="R9" s="101"/>
      <c r="S9" s="101"/>
      <c r="T9" s="101"/>
      <c r="U9" s="102"/>
      <c r="V9" s="94"/>
      <c r="W9" s="99"/>
      <c r="X9" s="100"/>
      <c r="Y9" s="109"/>
      <c r="Z9" s="109"/>
      <c r="AA9" s="109"/>
      <c r="AB9" s="110"/>
    </row>
    <row r="10" ht="25.5" spans="1:28">
      <c r="A10" s="91">
        <v>6</v>
      </c>
      <c r="B10" s="21" t="s">
        <v>1395</v>
      </c>
      <c r="C10" s="21" t="s">
        <v>1393</v>
      </c>
      <c r="D10" s="21"/>
      <c r="E10" s="21"/>
      <c r="F10" s="21">
        <v>2017</v>
      </c>
      <c r="H10" s="16"/>
      <c r="I10" s="99"/>
      <c r="J10" s="100"/>
      <c r="K10" s="101"/>
      <c r="L10" s="101"/>
      <c r="M10" s="101"/>
      <c r="N10" s="102"/>
      <c r="O10" s="94"/>
      <c r="P10" s="99"/>
      <c r="Q10" s="100"/>
      <c r="R10" s="101"/>
      <c r="S10" s="101"/>
      <c r="T10" s="101"/>
      <c r="U10" s="102"/>
      <c r="V10" s="94"/>
      <c r="W10" s="99"/>
      <c r="X10" s="100"/>
      <c r="Y10" s="109"/>
      <c r="Z10" s="109"/>
      <c r="AA10" s="109"/>
      <c r="AB10" s="110"/>
    </row>
    <row r="11" ht="25.5" spans="1:28">
      <c r="A11" s="91">
        <v>7</v>
      </c>
      <c r="B11" s="21" t="s">
        <v>1396</v>
      </c>
      <c r="C11" s="21" t="s">
        <v>1397</v>
      </c>
      <c r="D11" s="21"/>
      <c r="E11" s="21"/>
      <c r="F11" s="21">
        <v>2017</v>
      </c>
      <c r="H11" s="16"/>
      <c r="I11" s="99"/>
      <c r="J11" s="103"/>
      <c r="K11" s="104"/>
      <c r="L11" s="104"/>
      <c r="M11" s="104"/>
      <c r="N11" s="105"/>
      <c r="O11" s="94"/>
      <c r="P11" s="99"/>
      <c r="Q11" s="100"/>
      <c r="R11" s="101"/>
      <c r="S11" s="101"/>
      <c r="T11" s="101"/>
      <c r="U11" s="102"/>
      <c r="V11" s="94"/>
      <c r="W11" s="99"/>
      <c r="X11" s="100"/>
      <c r="Y11" s="109"/>
      <c r="Z11" s="109"/>
      <c r="AA11" s="109"/>
      <c r="AB11" s="110"/>
    </row>
    <row r="12" ht="25.5" spans="1:28">
      <c r="A12" s="91">
        <v>8</v>
      </c>
      <c r="B12" s="21" t="s">
        <v>1398</v>
      </c>
      <c r="C12" s="21" t="s">
        <v>1393</v>
      </c>
      <c r="D12" s="21"/>
      <c r="E12" s="21"/>
      <c r="F12" s="21">
        <v>2017</v>
      </c>
      <c r="H12" s="16"/>
      <c r="I12" s="99"/>
      <c r="J12" s="103"/>
      <c r="K12" s="104"/>
      <c r="L12" s="104"/>
      <c r="M12" s="104"/>
      <c r="N12" s="105"/>
      <c r="O12" s="94"/>
      <c r="P12" s="99"/>
      <c r="Q12" s="100"/>
      <c r="R12" s="101"/>
      <c r="S12" s="101"/>
      <c r="T12" s="101"/>
      <c r="U12" s="102"/>
      <c r="V12" s="94"/>
      <c r="W12" s="99"/>
      <c r="X12" s="100"/>
      <c r="Y12" s="109"/>
      <c r="Z12" s="109"/>
      <c r="AA12" s="109"/>
      <c r="AB12" s="110"/>
    </row>
    <row r="13" ht="25.5" spans="1:28">
      <c r="A13" s="91">
        <v>9</v>
      </c>
      <c r="B13" s="21" t="s">
        <v>1399</v>
      </c>
      <c r="C13" s="21" t="s">
        <v>1400</v>
      </c>
      <c r="D13" s="21" t="s">
        <v>1394</v>
      </c>
      <c r="E13" s="21"/>
      <c r="F13" s="21">
        <v>2017</v>
      </c>
      <c r="H13" s="16"/>
      <c r="I13" s="99"/>
      <c r="J13" s="103"/>
      <c r="K13" s="104"/>
      <c r="L13" s="104"/>
      <c r="M13" s="104"/>
      <c r="N13" s="105"/>
      <c r="O13" s="94"/>
      <c r="P13" s="99"/>
      <c r="Q13" s="100"/>
      <c r="R13" s="101"/>
      <c r="S13" s="101"/>
      <c r="T13" s="101"/>
      <c r="U13" s="102"/>
      <c r="V13" s="94"/>
      <c r="W13" s="99"/>
      <c r="X13" s="100"/>
      <c r="Y13" s="109"/>
      <c r="Z13" s="109"/>
      <c r="AA13" s="109"/>
      <c r="AB13" s="110"/>
    </row>
    <row r="14" ht="38.25" spans="1:28">
      <c r="A14" s="91">
        <v>10</v>
      </c>
      <c r="B14" s="21" t="s">
        <v>1401</v>
      </c>
      <c r="C14" s="21" t="s">
        <v>1402</v>
      </c>
      <c r="D14" s="21"/>
      <c r="E14" s="21"/>
      <c r="F14" s="21">
        <v>2018</v>
      </c>
      <c r="H14" s="16"/>
      <c r="I14" s="99"/>
      <c r="J14" s="100"/>
      <c r="K14" s="101"/>
      <c r="L14" s="101"/>
      <c r="M14" s="101"/>
      <c r="N14" s="102"/>
      <c r="O14" s="94"/>
      <c r="P14" s="99"/>
      <c r="Q14" s="100"/>
      <c r="R14" s="101"/>
      <c r="S14" s="101"/>
      <c r="T14" s="101"/>
      <c r="U14" s="102"/>
      <c r="V14" s="94"/>
      <c r="W14" s="99"/>
      <c r="X14" s="100"/>
      <c r="Y14" s="109"/>
      <c r="Z14" s="109"/>
      <c r="AA14" s="109"/>
      <c r="AB14" s="110"/>
    </row>
    <row r="15" ht="38.25" spans="1:28">
      <c r="A15" s="91">
        <v>11</v>
      </c>
      <c r="B15" s="21" t="s">
        <v>1403</v>
      </c>
      <c r="C15" s="21" t="s">
        <v>1404</v>
      </c>
      <c r="D15" s="21" t="s">
        <v>1405</v>
      </c>
      <c r="E15" s="21"/>
      <c r="F15" s="21">
        <v>2017</v>
      </c>
      <c r="H15" s="16"/>
      <c r="I15" s="99"/>
      <c r="J15" s="100"/>
      <c r="K15" s="101"/>
      <c r="L15" s="101"/>
      <c r="M15" s="101"/>
      <c r="N15" s="102"/>
      <c r="O15" s="94"/>
      <c r="P15" s="99"/>
      <c r="Q15" s="100"/>
      <c r="R15" s="101"/>
      <c r="S15" s="101"/>
      <c r="T15" s="101"/>
      <c r="U15" s="102"/>
      <c r="V15" s="94"/>
      <c r="W15" s="99"/>
      <c r="X15" s="100"/>
      <c r="Y15" s="109"/>
      <c r="Z15" s="109"/>
      <c r="AA15" s="109"/>
      <c r="AB15" s="110"/>
    </row>
    <row r="16" ht="38.25" spans="1:28">
      <c r="A16" s="91">
        <v>12</v>
      </c>
      <c r="B16" s="21" t="s">
        <v>1406</v>
      </c>
      <c r="C16" s="21" t="s">
        <v>1407</v>
      </c>
      <c r="D16" s="21"/>
      <c r="E16" s="21"/>
      <c r="F16" s="21">
        <v>2018</v>
      </c>
      <c r="H16" s="16"/>
      <c r="I16" s="99"/>
      <c r="J16" s="100"/>
      <c r="K16" s="101"/>
      <c r="L16" s="101"/>
      <c r="M16" s="101"/>
      <c r="N16" s="102"/>
      <c r="O16" s="94"/>
      <c r="P16" s="99"/>
      <c r="Q16" s="100"/>
      <c r="R16" s="101"/>
      <c r="S16" s="101"/>
      <c r="T16" s="101"/>
      <c r="U16" s="102"/>
      <c r="V16" s="94"/>
      <c r="W16" s="99"/>
      <c r="X16" s="100"/>
      <c r="Y16" s="109"/>
      <c r="Z16" s="109"/>
      <c r="AA16" s="109"/>
      <c r="AB16" s="110"/>
    </row>
    <row r="17" ht="51" spans="1:28">
      <c r="A17" s="91">
        <v>13</v>
      </c>
      <c r="B17" s="21" t="s">
        <v>1408</v>
      </c>
      <c r="C17" s="21" t="s">
        <v>1409</v>
      </c>
      <c r="D17" s="21"/>
      <c r="E17" s="21"/>
      <c r="F17" s="21">
        <v>2016</v>
      </c>
      <c r="H17" s="16"/>
      <c r="I17" s="99"/>
      <c r="J17" s="100"/>
      <c r="K17" s="101"/>
      <c r="L17" s="101"/>
      <c r="M17" s="101"/>
      <c r="N17" s="102"/>
      <c r="O17" s="94"/>
      <c r="P17" s="99"/>
      <c r="Q17" s="100"/>
      <c r="R17" s="101"/>
      <c r="S17" s="101"/>
      <c r="T17" s="101"/>
      <c r="U17" s="102"/>
      <c r="V17" s="94"/>
      <c r="W17" s="99"/>
      <c r="X17" s="100"/>
      <c r="Y17" s="109"/>
      <c r="Z17" s="109"/>
      <c r="AA17" s="109"/>
      <c r="AB17" s="110"/>
    </row>
    <row r="18" ht="25.5" spans="1:28">
      <c r="A18" s="91">
        <v>14</v>
      </c>
      <c r="B18" s="21" t="s">
        <v>1410</v>
      </c>
      <c r="C18" s="21" t="s">
        <v>1409</v>
      </c>
      <c r="D18" s="21"/>
      <c r="E18" s="21"/>
      <c r="F18" s="21">
        <v>2018</v>
      </c>
      <c r="H18" s="16"/>
      <c r="I18" s="99"/>
      <c r="J18" s="100"/>
      <c r="K18" s="101"/>
      <c r="L18" s="101"/>
      <c r="M18" s="101"/>
      <c r="N18" s="102"/>
      <c r="O18" s="94"/>
      <c r="P18" s="99"/>
      <c r="Q18" s="100"/>
      <c r="R18" s="101"/>
      <c r="S18" s="101"/>
      <c r="T18" s="101"/>
      <c r="U18" s="102"/>
      <c r="V18" s="94"/>
      <c r="W18" s="99"/>
      <c r="X18" s="100"/>
      <c r="Y18" s="109"/>
      <c r="Z18" s="109"/>
      <c r="AA18" s="109"/>
      <c r="AB18" s="110"/>
    </row>
    <row r="19" ht="38.25" spans="1:28">
      <c r="A19" s="91">
        <v>15</v>
      </c>
      <c r="B19" s="21" t="s">
        <v>1411</v>
      </c>
      <c r="C19" s="21" t="s">
        <v>1409</v>
      </c>
      <c r="D19" s="21"/>
      <c r="E19" s="21"/>
      <c r="F19" s="21">
        <v>2016</v>
      </c>
      <c r="H19" s="16"/>
      <c r="I19" s="99"/>
      <c r="J19" s="100"/>
      <c r="K19" s="101"/>
      <c r="L19" s="101"/>
      <c r="M19" s="101"/>
      <c r="N19" s="102"/>
      <c r="O19" s="94"/>
      <c r="P19" s="99"/>
      <c r="Q19" s="100"/>
      <c r="R19" s="101"/>
      <c r="S19" s="101"/>
      <c r="T19" s="101"/>
      <c r="U19" s="102"/>
      <c r="V19" s="94"/>
      <c r="W19" s="99"/>
      <c r="X19" s="100"/>
      <c r="Y19" s="109"/>
      <c r="Z19" s="109"/>
      <c r="AA19" s="109"/>
      <c r="AB19" s="110"/>
    </row>
    <row r="20" ht="25.5" spans="1:28">
      <c r="A20" s="91">
        <v>16</v>
      </c>
      <c r="B20" s="21" t="s">
        <v>1412</v>
      </c>
      <c r="C20" s="21" t="s">
        <v>1409</v>
      </c>
      <c r="D20" s="21"/>
      <c r="E20" s="21"/>
      <c r="F20" s="21">
        <v>2016</v>
      </c>
      <c r="H20" s="16"/>
      <c r="I20" s="99"/>
      <c r="J20" s="100"/>
      <c r="K20" s="101"/>
      <c r="L20" s="101"/>
      <c r="M20" s="101"/>
      <c r="N20" s="102"/>
      <c r="O20" s="94"/>
      <c r="P20" s="99"/>
      <c r="Q20" s="100"/>
      <c r="R20" s="101"/>
      <c r="S20" s="101"/>
      <c r="T20" s="101"/>
      <c r="U20" s="102"/>
      <c r="V20" s="94"/>
      <c r="W20" s="99"/>
      <c r="X20" s="100"/>
      <c r="Y20" s="109"/>
      <c r="Z20" s="109"/>
      <c r="AA20" s="109"/>
      <c r="AB20" s="110"/>
    </row>
    <row r="21" ht="38.25" spans="1:28">
      <c r="A21" s="91">
        <v>17</v>
      </c>
      <c r="B21" s="21" t="s">
        <v>1413</v>
      </c>
      <c r="C21" s="21" t="s">
        <v>1414</v>
      </c>
      <c r="D21" s="21"/>
      <c r="E21" s="21"/>
      <c r="F21" s="21">
        <v>2018</v>
      </c>
      <c r="H21" s="16"/>
      <c r="I21" s="99"/>
      <c r="J21" s="100"/>
      <c r="K21" s="106"/>
      <c r="L21" s="101"/>
      <c r="M21" s="101"/>
      <c r="N21" s="102"/>
      <c r="O21" s="94"/>
      <c r="P21" s="99"/>
      <c r="Q21" s="100"/>
      <c r="R21" s="101"/>
      <c r="S21" s="101"/>
      <c r="T21" s="101"/>
      <c r="U21" s="102"/>
      <c r="V21" s="94"/>
      <c r="W21" s="99"/>
      <c r="X21" s="100"/>
      <c r="Y21" s="109"/>
      <c r="Z21" s="109"/>
      <c r="AA21" s="109"/>
      <c r="AB21" s="110"/>
    </row>
    <row r="22" ht="38.25" spans="1:28">
      <c r="A22" s="91">
        <v>18</v>
      </c>
      <c r="B22" s="21" t="s">
        <v>1415</v>
      </c>
      <c r="C22" s="21" t="s">
        <v>1414</v>
      </c>
      <c r="D22" s="21"/>
      <c r="E22" s="21"/>
      <c r="F22" s="21">
        <v>2017</v>
      </c>
      <c r="H22" s="16"/>
      <c r="I22" s="99"/>
      <c r="J22" s="100"/>
      <c r="K22" s="106"/>
      <c r="L22" s="101"/>
      <c r="M22" s="101"/>
      <c r="N22" s="102"/>
      <c r="O22" s="94"/>
      <c r="P22" s="99"/>
      <c r="Q22" s="100"/>
      <c r="R22" s="101"/>
      <c r="S22" s="101"/>
      <c r="T22" s="101"/>
      <c r="U22" s="102"/>
      <c r="V22" s="94"/>
      <c r="W22" s="99"/>
      <c r="X22" s="100"/>
      <c r="Y22" s="109"/>
      <c r="Z22" s="109"/>
      <c r="AA22" s="109"/>
      <c r="AB22" s="110"/>
    </row>
    <row r="23" ht="25.5" spans="1:28">
      <c r="A23" s="91">
        <v>19</v>
      </c>
      <c r="B23" s="21" t="s">
        <v>1416</v>
      </c>
      <c r="C23" s="21" t="s">
        <v>1417</v>
      </c>
      <c r="D23" s="21"/>
      <c r="E23" s="21"/>
      <c r="F23" s="21">
        <v>2016</v>
      </c>
      <c r="H23" s="16"/>
      <c r="I23" s="99"/>
      <c r="J23" s="100"/>
      <c r="K23" s="106"/>
      <c r="L23" s="101"/>
      <c r="M23" s="101"/>
      <c r="N23" s="102"/>
      <c r="O23" s="94"/>
      <c r="P23" s="99"/>
      <c r="Q23" s="100"/>
      <c r="R23" s="101"/>
      <c r="S23" s="101"/>
      <c r="T23" s="101"/>
      <c r="U23" s="102"/>
      <c r="V23" s="94"/>
      <c r="W23" s="99"/>
      <c r="X23" s="100"/>
      <c r="Y23" s="109"/>
      <c r="Z23" s="109"/>
      <c r="AA23" s="109"/>
      <c r="AB23" s="110"/>
    </row>
    <row r="24" ht="38.25" spans="1:28">
      <c r="A24" s="91">
        <v>20</v>
      </c>
      <c r="B24" s="21" t="s">
        <v>1403</v>
      </c>
      <c r="C24" s="21" t="s">
        <v>1418</v>
      </c>
      <c r="D24" s="21"/>
      <c r="E24" s="21"/>
      <c r="F24" s="21">
        <v>2018</v>
      </c>
      <c r="H24" s="16"/>
      <c r="I24" s="99"/>
      <c r="J24" s="100"/>
      <c r="K24" s="106"/>
      <c r="L24" s="101"/>
      <c r="M24" s="101"/>
      <c r="N24" s="102"/>
      <c r="O24" s="94"/>
      <c r="P24" s="99"/>
      <c r="Q24" s="108"/>
      <c r="R24" s="101"/>
      <c r="S24" s="101"/>
      <c r="T24" s="101"/>
      <c r="U24" s="102"/>
      <c r="V24" s="94"/>
      <c r="W24" s="99"/>
      <c r="X24" s="100"/>
      <c r="Y24" s="109"/>
      <c r="Z24" s="109"/>
      <c r="AA24" s="109"/>
      <c r="AB24" s="110"/>
    </row>
    <row r="25" ht="25.5" spans="1:28">
      <c r="A25" s="91">
        <v>21</v>
      </c>
      <c r="B25" s="21" t="s">
        <v>1419</v>
      </c>
      <c r="C25" s="21" t="s">
        <v>1420</v>
      </c>
      <c r="D25" s="21"/>
      <c r="E25" s="21"/>
      <c r="F25" s="21">
        <v>2016</v>
      </c>
      <c r="H25" s="16"/>
      <c r="I25" s="99"/>
      <c r="J25" s="100"/>
      <c r="K25" s="106"/>
      <c r="L25" s="101"/>
      <c r="M25" s="101"/>
      <c r="N25" s="102"/>
      <c r="O25" s="94"/>
      <c r="P25" s="99"/>
      <c r="Q25" s="100"/>
      <c r="R25" s="101"/>
      <c r="S25" s="101"/>
      <c r="T25" s="101"/>
      <c r="U25" s="102"/>
      <c r="V25" s="94"/>
      <c r="W25" s="99"/>
      <c r="X25" s="100"/>
      <c r="Y25" s="109"/>
      <c r="Z25" s="109"/>
      <c r="AA25" s="109"/>
      <c r="AB25" s="110"/>
    </row>
    <row r="26" ht="17" customHeight="1" spans="1:28">
      <c r="A26" s="91">
        <v>22</v>
      </c>
      <c r="B26" s="21" t="s">
        <v>1421</v>
      </c>
      <c r="C26" s="21" t="s">
        <v>1422</v>
      </c>
      <c r="D26" s="21"/>
      <c r="E26" s="21"/>
      <c r="F26" s="21">
        <v>2016</v>
      </c>
      <c r="H26" s="16"/>
      <c r="I26" s="99"/>
      <c r="J26" s="100"/>
      <c r="K26" s="101"/>
      <c r="L26" s="101"/>
      <c r="M26" s="101"/>
      <c r="N26" s="102"/>
      <c r="O26" s="94"/>
      <c r="P26" s="99"/>
      <c r="Q26" s="100"/>
      <c r="R26" s="101"/>
      <c r="S26" s="101"/>
      <c r="T26" s="101"/>
      <c r="U26" s="102"/>
      <c r="V26" s="94"/>
      <c r="W26" s="99"/>
      <c r="X26" s="100"/>
      <c r="Y26" s="109"/>
      <c r="Z26" s="109"/>
      <c r="AA26" s="109"/>
      <c r="AB26" s="110"/>
    </row>
    <row r="27" ht="28" customHeight="1" spans="1:28">
      <c r="A27" s="91">
        <v>23</v>
      </c>
      <c r="B27" s="21" t="s">
        <v>1423</v>
      </c>
      <c r="C27" s="21" t="s">
        <v>1424</v>
      </c>
      <c r="D27" s="21"/>
      <c r="E27" s="21"/>
      <c r="F27" s="21">
        <v>2017</v>
      </c>
      <c r="H27" s="16"/>
      <c r="I27" s="99"/>
      <c r="J27" s="100"/>
      <c r="K27" s="106"/>
      <c r="L27" s="101"/>
      <c r="M27" s="101"/>
      <c r="N27" s="102"/>
      <c r="O27" s="94"/>
      <c r="P27" s="99"/>
      <c r="Q27" s="100"/>
      <c r="R27" s="101"/>
      <c r="S27" s="101"/>
      <c r="T27" s="101"/>
      <c r="U27" s="102"/>
      <c r="V27" s="94"/>
      <c r="W27" s="99"/>
      <c r="X27" s="100"/>
      <c r="Y27" s="109"/>
      <c r="Z27" s="109"/>
      <c r="AA27" s="109"/>
      <c r="AB27" s="110"/>
    </row>
    <row r="28" ht="40" customHeight="1" spans="1:28">
      <c r="A28" s="91">
        <v>24</v>
      </c>
      <c r="B28" s="21" t="s">
        <v>1425</v>
      </c>
      <c r="C28" s="21" t="s">
        <v>1424</v>
      </c>
      <c r="D28" s="21"/>
      <c r="E28" s="21"/>
      <c r="F28" s="21">
        <v>2016</v>
      </c>
      <c r="H28" s="16"/>
      <c r="I28" s="99"/>
      <c r="J28" s="100"/>
      <c r="K28" s="106"/>
      <c r="L28" s="101"/>
      <c r="M28" s="101"/>
      <c r="N28" s="102"/>
      <c r="O28" s="94"/>
      <c r="P28" s="99"/>
      <c r="Q28" s="100"/>
      <c r="R28" s="101"/>
      <c r="S28" s="101"/>
      <c r="T28" s="101"/>
      <c r="U28" s="102"/>
      <c r="V28" s="94"/>
      <c r="W28" s="99"/>
      <c r="X28" s="100"/>
      <c r="Y28" s="109"/>
      <c r="Z28" s="109"/>
      <c r="AA28" s="109"/>
      <c r="AB28" s="110"/>
    </row>
    <row r="29" ht="27" customHeight="1" spans="1:28">
      <c r="A29" s="91">
        <v>25</v>
      </c>
      <c r="B29" s="21" t="s">
        <v>1426</v>
      </c>
      <c r="C29" s="21" t="s">
        <v>1427</v>
      </c>
      <c r="D29" s="21"/>
      <c r="E29" s="21"/>
      <c r="F29" s="21">
        <v>2018</v>
      </c>
      <c r="H29" s="16"/>
      <c r="I29" s="99"/>
      <c r="J29" s="100"/>
      <c r="K29" s="101"/>
      <c r="L29" s="101"/>
      <c r="M29" s="101"/>
      <c r="N29" s="102"/>
      <c r="O29" s="94"/>
      <c r="P29" s="99"/>
      <c r="Q29" s="100"/>
      <c r="R29" s="101"/>
      <c r="S29" s="101"/>
      <c r="T29" s="101"/>
      <c r="U29" s="102"/>
      <c r="V29" s="94"/>
      <c r="W29" s="99"/>
      <c r="X29" s="100"/>
      <c r="Y29" s="109"/>
      <c r="Z29" s="109"/>
      <c r="AA29" s="109"/>
      <c r="AB29" s="110"/>
    </row>
    <row r="30" ht="43" customHeight="1" spans="1:28">
      <c r="A30" s="91">
        <v>26</v>
      </c>
      <c r="B30" s="21" t="s">
        <v>1425</v>
      </c>
      <c r="C30" s="21" t="s">
        <v>1424</v>
      </c>
      <c r="D30" s="21"/>
      <c r="E30" s="21"/>
      <c r="F30" s="21">
        <v>2018</v>
      </c>
      <c r="H30" s="16"/>
      <c r="I30" s="99"/>
      <c r="J30" s="100"/>
      <c r="K30" s="106"/>
      <c r="L30" s="101"/>
      <c r="M30" s="101"/>
      <c r="N30" s="102"/>
      <c r="O30" s="94"/>
      <c r="P30" s="99"/>
      <c r="Q30" s="100"/>
      <c r="R30" s="101"/>
      <c r="S30" s="101"/>
      <c r="T30" s="101"/>
      <c r="U30" s="102"/>
      <c r="V30" s="94"/>
      <c r="W30" s="99"/>
      <c r="X30" s="100"/>
      <c r="Y30" s="109"/>
      <c r="Z30" s="109"/>
      <c r="AA30" s="109"/>
      <c r="AB30" s="110"/>
    </row>
    <row r="31" ht="34" customHeight="1" spans="1:28">
      <c r="A31" s="91">
        <v>27</v>
      </c>
      <c r="B31" s="21" t="s">
        <v>1428</v>
      </c>
      <c r="C31" s="21" t="s">
        <v>1429</v>
      </c>
      <c r="D31" s="21"/>
      <c r="E31" s="21"/>
      <c r="F31" s="21"/>
      <c r="H31" s="16"/>
      <c r="I31" s="99"/>
      <c r="J31" s="100"/>
      <c r="K31" s="101"/>
      <c r="L31" s="101"/>
      <c r="M31" s="101"/>
      <c r="N31" s="102"/>
      <c r="O31" s="94"/>
      <c r="P31" s="99"/>
      <c r="Q31" s="100"/>
      <c r="R31" s="101"/>
      <c r="S31" s="101"/>
      <c r="T31" s="101"/>
      <c r="U31" s="102"/>
      <c r="V31" s="94"/>
      <c r="W31" s="99"/>
      <c r="X31" s="100"/>
      <c r="Y31" s="111"/>
      <c r="Z31" s="111"/>
      <c r="AA31" s="112"/>
      <c r="AB31" s="110"/>
    </row>
    <row r="32" ht="17" customHeight="1" spans="1:28">
      <c r="A32" s="91">
        <v>28</v>
      </c>
      <c r="B32" s="21" t="s">
        <v>1430</v>
      </c>
      <c r="C32" s="21" t="s">
        <v>1431</v>
      </c>
      <c r="D32" s="21"/>
      <c r="E32" s="21"/>
      <c r="F32" s="21"/>
      <c r="H32" s="16"/>
      <c r="I32" s="99"/>
      <c r="J32" s="100"/>
      <c r="K32" s="101"/>
      <c r="L32" s="101"/>
      <c r="M32" s="101"/>
      <c r="N32" s="102"/>
      <c r="O32" s="94"/>
      <c r="P32" s="99"/>
      <c r="Q32" s="100"/>
      <c r="R32" s="101"/>
      <c r="S32" s="101"/>
      <c r="T32" s="101"/>
      <c r="U32" s="102"/>
      <c r="V32" s="94"/>
      <c r="W32" s="99"/>
      <c r="X32" s="100"/>
      <c r="Y32" s="111"/>
      <c r="Z32" s="111"/>
      <c r="AA32" s="112"/>
      <c r="AB32" s="110"/>
    </row>
    <row r="33" ht="25.5" spans="1:28">
      <c r="A33" s="91">
        <v>29</v>
      </c>
      <c r="B33" s="21" t="s">
        <v>1432</v>
      </c>
      <c r="C33" s="21" t="s">
        <v>1433</v>
      </c>
      <c r="D33" s="21"/>
      <c r="E33" s="21"/>
      <c r="F33" s="21">
        <v>2017</v>
      </c>
      <c r="H33" s="16"/>
      <c r="I33" s="99"/>
      <c r="J33" s="100"/>
      <c r="K33" s="101"/>
      <c r="L33" s="101"/>
      <c r="M33" s="101"/>
      <c r="N33" s="102"/>
      <c r="O33" s="94"/>
      <c r="P33" s="99"/>
      <c r="Q33" s="100"/>
      <c r="R33" s="101"/>
      <c r="S33" s="101"/>
      <c r="T33" s="101"/>
      <c r="U33" s="102"/>
      <c r="V33" s="94"/>
      <c r="W33" s="99"/>
      <c r="X33" s="100"/>
      <c r="Y33" s="109"/>
      <c r="Z33" s="109"/>
      <c r="AA33" s="109"/>
      <c r="AB33" s="110"/>
    </row>
    <row r="34" ht="38.25" spans="1:28">
      <c r="A34" s="91">
        <v>30</v>
      </c>
      <c r="B34" s="21" t="s">
        <v>1434</v>
      </c>
      <c r="C34" s="21" t="s">
        <v>1431</v>
      </c>
      <c r="D34" s="21"/>
      <c r="E34" s="21"/>
      <c r="F34" s="21">
        <v>2018</v>
      </c>
      <c r="H34" s="16"/>
      <c r="I34" s="99"/>
      <c r="J34" s="100"/>
      <c r="K34" s="101"/>
      <c r="L34" s="101"/>
      <c r="M34" s="101"/>
      <c r="N34" s="102"/>
      <c r="O34" s="94"/>
      <c r="P34" s="99"/>
      <c r="Q34" s="100"/>
      <c r="R34" s="101"/>
      <c r="S34" s="101"/>
      <c r="T34" s="101"/>
      <c r="U34" s="102"/>
      <c r="V34" s="94"/>
      <c r="W34" s="99"/>
      <c r="X34" s="100"/>
      <c r="Y34" s="109"/>
      <c r="Z34" s="109"/>
      <c r="AA34" s="109"/>
      <c r="AB34" s="110"/>
    </row>
    <row r="35" ht="25.5" spans="1:28">
      <c r="A35" s="91">
        <v>31</v>
      </c>
      <c r="B35" s="21" t="s">
        <v>1432</v>
      </c>
      <c r="C35" s="21" t="s">
        <v>1431</v>
      </c>
      <c r="D35" s="21"/>
      <c r="E35" s="21"/>
      <c r="F35" s="21">
        <v>2017</v>
      </c>
      <c r="H35" s="16"/>
      <c r="I35" s="99"/>
      <c r="J35" s="100"/>
      <c r="K35" s="101"/>
      <c r="L35" s="101"/>
      <c r="M35" s="101"/>
      <c r="N35" s="102"/>
      <c r="O35" s="94"/>
      <c r="P35" s="99"/>
      <c r="Q35" s="100"/>
      <c r="R35" s="101"/>
      <c r="S35" s="101"/>
      <c r="T35" s="101"/>
      <c r="U35" s="102"/>
      <c r="V35" s="94"/>
      <c r="W35" s="99"/>
      <c r="X35" s="100"/>
      <c r="Y35" s="109"/>
      <c r="Z35" s="109"/>
      <c r="AA35" s="109"/>
      <c r="AB35" s="110"/>
    </row>
    <row r="36" ht="25.5" spans="1:28">
      <c r="A36" s="91">
        <v>32</v>
      </c>
      <c r="B36" s="21" t="s">
        <v>1435</v>
      </c>
      <c r="C36" s="21" t="s">
        <v>1433</v>
      </c>
      <c r="D36" s="21"/>
      <c r="E36" s="21"/>
      <c r="F36" s="21">
        <v>2016</v>
      </c>
      <c r="H36" s="16"/>
      <c r="I36" s="99"/>
      <c r="J36" s="100"/>
      <c r="K36" s="106"/>
      <c r="L36" s="101"/>
      <c r="M36" s="101"/>
      <c r="N36" s="102"/>
      <c r="O36" s="94"/>
      <c r="P36" s="99"/>
      <c r="Q36" s="100"/>
      <c r="R36" s="101"/>
      <c r="S36" s="101"/>
      <c r="T36" s="101"/>
      <c r="U36" s="102"/>
      <c r="V36" s="94"/>
      <c r="W36" s="99"/>
      <c r="X36" s="100"/>
      <c r="Y36" s="113"/>
      <c r="Z36" s="113"/>
      <c r="AA36" s="109"/>
      <c r="AB36" s="110"/>
    </row>
    <row r="37" ht="25.5" spans="1:28">
      <c r="A37" s="91">
        <v>33</v>
      </c>
      <c r="B37" s="21" t="s">
        <v>1436</v>
      </c>
      <c r="C37" s="21" t="s">
        <v>1437</v>
      </c>
      <c r="D37" s="21"/>
      <c r="E37" s="21"/>
      <c r="F37" s="21">
        <v>2016</v>
      </c>
      <c r="H37" s="16"/>
      <c r="I37" s="99"/>
      <c r="J37" s="100"/>
      <c r="K37" s="106"/>
      <c r="L37" s="101"/>
      <c r="M37" s="101"/>
      <c r="N37" s="102"/>
      <c r="O37" s="94"/>
      <c r="P37" s="99"/>
      <c r="Q37" s="100"/>
      <c r="R37" s="101"/>
      <c r="S37" s="101"/>
      <c r="T37" s="101"/>
      <c r="U37" s="102"/>
      <c r="V37" s="94"/>
      <c r="W37" s="99"/>
      <c r="X37" s="100"/>
      <c r="Y37" s="113"/>
      <c r="Z37" s="113"/>
      <c r="AA37" s="109"/>
      <c r="AB37" s="110"/>
    </row>
    <row r="38" ht="51" spans="1:28">
      <c r="A38" s="91">
        <v>34</v>
      </c>
      <c r="B38" s="21" t="s">
        <v>610</v>
      </c>
      <c r="C38" s="21" t="s">
        <v>1438</v>
      </c>
      <c r="D38" s="21"/>
      <c r="E38" s="21"/>
      <c r="F38" s="21">
        <v>2016</v>
      </c>
      <c r="H38" s="16"/>
      <c r="I38" s="99"/>
      <c r="J38" s="100"/>
      <c r="K38" s="106"/>
      <c r="L38" s="101"/>
      <c r="M38" s="101"/>
      <c r="N38" s="102"/>
      <c r="O38" s="94"/>
      <c r="P38" s="99"/>
      <c r="Q38" s="100"/>
      <c r="R38" s="101"/>
      <c r="S38" s="101"/>
      <c r="T38" s="101"/>
      <c r="U38" s="102"/>
      <c r="V38" s="94"/>
      <c r="W38" s="99"/>
      <c r="X38" s="100"/>
      <c r="Y38" s="109"/>
      <c r="Z38" s="109"/>
      <c r="AA38" s="109"/>
      <c r="AB38" s="110"/>
    </row>
    <row r="39" ht="25.5" spans="1:28">
      <c r="A39" s="91">
        <v>35</v>
      </c>
      <c r="B39" s="21" t="s">
        <v>1439</v>
      </c>
      <c r="C39" s="21" t="s">
        <v>1440</v>
      </c>
      <c r="D39" s="21"/>
      <c r="E39" s="21"/>
      <c r="F39" s="21">
        <v>2018</v>
      </c>
      <c r="H39" s="16"/>
      <c r="I39" s="99"/>
      <c r="J39" s="100"/>
      <c r="K39" s="106"/>
      <c r="L39" s="101"/>
      <c r="M39" s="101"/>
      <c r="N39" s="102"/>
      <c r="O39" s="94"/>
      <c r="P39" s="99"/>
      <c r="Q39" s="100"/>
      <c r="R39" s="101"/>
      <c r="S39" s="101"/>
      <c r="T39" s="101"/>
      <c r="U39" s="102"/>
      <c r="V39" s="94"/>
      <c r="W39" s="99"/>
      <c r="X39" s="100"/>
      <c r="Y39" s="109"/>
      <c r="Z39" s="109"/>
      <c r="AA39" s="109"/>
      <c r="AB39" s="110"/>
    </row>
    <row r="40" ht="25.5" spans="1:28">
      <c r="A40" s="91">
        <v>36</v>
      </c>
      <c r="B40" s="21" t="s">
        <v>1441</v>
      </c>
      <c r="C40" s="21" t="s">
        <v>1442</v>
      </c>
      <c r="D40" s="21"/>
      <c r="E40" s="21"/>
      <c r="F40" s="21">
        <v>2018</v>
      </c>
      <c r="H40" s="16"/>
      <c r="I40" s="99"/>
      <c r="J40" s="100"/>
      <c r="K40" s="106"/>
      <c r="L40" s="101"/>
      <c r="M40" s="101"/>
      <c r="N40" s="102"/>
      <c r="O40" s="94"/>
      <c r="P40" s="99"/>
      <c r="Q40" s="100"/>
      <c r="R40" s="101"/>
      <c r="S40" s="101"/>
      <c r="T40" s="101"/>
      <c r="U40" s="102"/>
      <c r="V40" s="94"/>
      <c r="W40" s="99"/>
      <c r="X40" s="100"/>
      <c r="Y40" s="109"/>
      <c r="Z40" s="109"/>
      <c r="AA40" s="109"/>
      <c r="AB40" s="110"/>
    </row>
    <row r="41" ht="38.25" spans="1:28">
      <c r="A41" s="91">
        <v>37</v>
      </c>
      <c r="B41" s="21" t="s">
        <v>1443</v>
      </c>
      <c r="C41" s="21" t="s">
        <v>1444</v>
      </c>
      <c r="D41" s="21"/>
      <c r="E41" s="21"/>
      <c r="F41" s="21">
        <v>2016</v>
      </c>
      <c r="H41" s="16"/>
      <c r="I41" s="99"/>
      <c r="J41" s="100"/>
      <c r="K41" s="106"/>
      <c r="L41" s="101"/>
      <c r="M41" s="101"/>
      <c r="N41" s="102"/>
      <c r="O41" s="94"/>
      <c r="P41" s="99"/>
      <c r="Q41" s="100"/>
      <c r="R41" s="101"/>
      <c r="S41" s="101"/>
      <c r="T41" s="101"/>
      <c r="U41" s="102"/>
      <c r="V41" s="94"/>
      <c r="W41" s="99"/>
      <c r="X41" s="100"/>
      <c r="Y41" s="109"/>
      <c r="Z41" s="109"/>
      <c r="AA41" s="109"/>
      <c r="AB41" s="110"/>
    </row>
    <row r="42" ht="38.25" spans="1:28">
      <c r="A42" s="91">
        <v>38</v>
      </c>
      <c r="B42" s="21" t="s">
        <v>1445</v>
      </c>
      <c r="C42" s="21" t="s">
        <v>1446</v>
      </c>
      <c r="D42" s="21"/>
      <c r="E42" s="21"/>
      <c r="F42" s="21">
        <v>2017</v>
      </c>
      <c r="H42" s="16"/>
      <c r="I42" s="99"/>
      <c r="J42" s="100"/>
      <c r="K42" s="106"/>
      <c r="L42" s="101"/>
      <c r="M42" s="101"/>
      <c r="N42" s="102"/>
      <c r="O42" s="94"/>
      <c r="P42" s="99"/>
      <c r="Q42" s="100"/>
      <c r="R42" s="101"/>
      <c r="S42" s="101"/>
      <c r="T42" s="101"/>
      <c r="U42" s="102"/>
      <c r="V42" s="94"/>
      <c r="W42" s="99"/>
      <c r="X42" s="100"/>
      <c r="Y42" s="109"/>
      <c r="Z42" s="109"/>
      <c r="AA42" s="109"/>
      <c r="AB42" s="110"/>
    </row>
    <row r="43" ht="25.5" spans="1:28">
      <c r="A43" s="91">
        <v>39</v>
      </c>
      <c r="B43" s="21" t="s">
        <v>1447</v>
      </c>
      <c r="C43" s="21" t="s">
        <v>1444</v>
      </c>
      <c r="D43" s="21"/>
      <c r="E43" s="21"/>
      <c r="F43" s="21">
        <v>2018</v>
      </c>
      <c r="H43" s="16"/>
      <c r="I43" s="99"/>
      <c r="J43" s="100"/>
      <c r="K43" s="106"/>
      <c r="L43" s="101"/>
      <c r="M43" s="101"/>
      <c r="N43" s="102"/>
      <c r="O43" s="94"/>
      <c r="P43" s="99"/>
      <c r="Q43" s="100"/>
      <c r="R43" s="101"/>
      <c r="S43" s="101"/>
      <c r="T43" s="101"/>
      <c r="U43" s="102"/>
      <c r="V43" s="94"/>
      <c r="W43" s="99"/>
      <c r="X43" s="100"/>
      <c r="Y43" s="109"/>
      <c r="Z43" s="109"/>
      <c r="AA43" s="109"/>
      <c r="AB43" s="110"/>
    </row>
    <row r="44" ht="38.25" spans="1:28">
      <c r="A44" s="91">
        <v>40</v>
      </c>
      <c r="B44" s="21" t="s">
        <v>1448</v>
      </c>
      <c r="C44" s="21" t="s">
        <v>1444</v>
      </c>
      <c r="D44" s="21"/>
      <c r="E44" s="21"/>
      <c r="F44" s="21">
        <v>2017</v>
      </c>
      <c r="H44" s="16"/>
      <c r="I44" s="99"/>
      <c r="J44" s="100"/>
      <c r="K44" s="106"/>
      <c r="L44" s="101"/>
      <c r="M44" s="101"/>
      <c r="N44" s="102"/>
      <c r="O44" s="94"/>
      <c r="P44" s="99"/>
      <c r="Q44" s="100"/>
      <c r="R44" s="101"/>
      <c r="S44" s="101"/>
      <c r="T44" s="101"/>
      <c r="U44" s="102"/>
      <c r="V44" s="94"/>
      <c r="W44" s="99"/>
      <c r="X44" s="100"/>
      <c r="Y44" s="109"/>
      <c r="Z44" s="109"/>
      <c r="AA44" s="109"/>
      <c r="AB44" s="110"/>
    </row>
    <row r="45" ht="38.25" spans="1:28">
      <c r="A45" s="91">
        <v>41</v>
      </c>
      <c r="B45" s="21" t="s">
        <v>1449</v>
      </c>
      <c r="C45" s="21" t="s">
        <v>1444</v>
      </c>
      <c r="D45" s="21"/>
      <c r="E45" s="21"/>
      <c r="F45" s="21">
        <v>2018</v>
      </c>
      <c r="H45" s="16"/>
      <c r="I45" s="99"/>
      <c r="J45" s="100"/>
      <c r="K45" s="106"/>
      <c r="L45" s="101"/>
      <c r="M45" s="101"/>
      <c r="N45" s="102"/>
      <c r="O45" s="94"/>
      <c r="P45" s="99"/>
      <c r="Q45" s="100"/>
      <c r="R45" s="101"/>
      <c r="S45" s="101"/>
      <c r="T45" s="101"/>
      <c r="U45" s="102"/>
      <c r="V45" s="94"/>
      <c r="W45" s="99"/>
      <c r="X45" s="100"/>
      <c r="Y45" s="109"/>
      <c r="Z45" s="109"/>
      <c r="AA45" s="109"/>
      <c r="AB45" s="110"/>
    </row>
    <row r="46" ht="38.25" spans="1:28">
      <c r="A46" s="91">
        <v>42</v>
      </c>
      <c r="B46" s="21" t="s">
        <v>1450</v>
      </c>
      <c r="C46" s="21" t="s">
        <v>1451</v>
      </c>
      <c r="D46" s="21"/>
      <c r="E46" s="21"/>
      <c r="F46" s="21">
        <v>2016</v>
      </c>
      <c r="H46" s="16"/>
      <c r="I46" s="99"/>
      <c r="J46" s="100"/>
      <c r="K46" s="106"/>
      <c r="L46" s="101"/>
      <c r="M46" s="101"/>
      <c r="N46" s="102"/>
      <c r="O46" s="94"/>
      <c r="P46" s="99"/>
      <c r="Q46" s="100"/>
      <c r="R46" s="101"/>
      <c r="S46" s="101"/>
      <c r="T46" s="101"/>
      <c r="U46" s="102"/>
      <c r="V46" s="94"/>
      <c r="W46" s="99"/>
      <c r="X46" s="100"/>
      <c r="Y46" s="109"/>
      <c r="Z46" s="109"/>
      <c r="AA46" s="109"/>
      <c r="AB46" s="110"/>
    </row>
    <row r="47" ht="25.5" spans="1:28">
      <c r="A47" s="91">
        <v>43</v>
      </c>
      <c r="B47" s="21" t="s">
        <v>1452</v>
      </c>
      <c r="C47" s="21" t="s">
        <v>1453</v>
      </c>
      <c r="D47" s="21"/>
      <c r="E47" s="21"/>
      <c r="F47" s="21">
        <v>2018</v>
      </c>
      <c r="H47" s="16"/>
      <c r="I47" s="99"/>
      <c r="J47" s="100"/>
      <c r="K47" s="106"/>
      <c r="L47" s="101"/>
      <c r="M47" s="101"/>
      <c r="N47" s="102"/>
      <c r="O47" s="94"/>
      <c r="P47" s="99"/>
      <c r="Q47" s="100"/>
      <c r="R47" s="101"/>
      <c r="S47" s="101"/>
      <c r="T47" s="101"/>
      <c r="U47" s="102"/>
      <c r="V47" s="94"/>
      <c r="W47" s="99"/>
      <c r="X47" s="100"/>
      <c r="Y47" s="109"/>
      <c r="Z47" s="109"/>
      <c r="AA47" s="109"/>
      <c r="AB47" s="110"/>
    </row>
    <row r="48" ht="51" spans="1:28">
      <c r="A48" s="91">
        <v>44</v>
      </c>
      <c r="B48" s="21" t="s">
        <v>1454</v>
      </c>
      <c r="C48" s="21" t="s">
        <v>1455</v>
      </c>
      <c r="D48" s="21"/>
      <c r="E48" s="21"/>
      <c r="F48" s="21">
        <v>2017</v>
      </c>
      <c r="H48" s="16"/>
      <c r="I48" s="99"/>
      <c r="J48" s="100"/>
      <c r="K48" s="106"/>
      <c r="L48" s="101"/>
      <c r="M48" s="101"/>
      <c r="N48" s="102"/>
      <c r="O48" s="94"/>
      <c r="P48" s="107"/>
      <c r="Q48" s="94"/>
      <c r="R48" s="107"/>
      <c r="S48" s="107"/>
      <c r="T48" s="107"/>
      <c r="U48" s="107"/>
      <c r="V48" s="94"/>
      <c r="W48" s="99"/>
      <c r="X48" s="100"/>
      <c r="Y48" s="113"/>
      <c r="Z48" s="109"/>
      <c r="AA48" s="109"/>
      <c r="AB48" s="110"/>
    </row>
    <row r="49" ht="25.5" spans="1:28">
      <c r="A49" s="91">
        <v>45</v>
      </c>
      <c r="B49" s="21" t="s">
        <v>1456</v>
      </c>
      <c r="C49" s="21" t="s">
        <v>1457</v>
      </c>
      <c r="D49" s="21"/>
      <c r="E49" s="21"/>
      <c r="F49" s="21">
        <v>2016</v>
      </c>
      <c r="H49" s="16"/>
      <c r="I49" s="99"/>
      <c r="J49" s="100"/>
      <c r="K49" s="106"/>
      <c r="L49" s="101"/>
      <c r="M49" s="101"/>
      <c r="N49" s="102"/>
      <c r="O49" s="94"/>
      <c r="P49" s="107"/>
      <c r="Q49" s="94"/>
      <c r="R49" s="107"/>
      <c r="S49" s="107"/>
      <c r="T49" s="107"/>
      <c r="U49" s="107"/>
      <c r="V49" s="94"/>
      <c r="W49" s="99"/>
      <c r="X49" s="100"/>
      <c r="Y49" s="113"/>
      <c r="Z49" s="109"/>
      <c r="AA49" s="109"/>
      <c r="AB49" s="110"/>
    </row>
    <row r="50" ht="38.25" spans="1:28">
      <c r="A50" s="91">
        <v>46</v>
      </c>
      <c r="B50" s="21" t="s">
        <v>614</v>
      </c>
      <c r="C50" s="21" t="s">
        <v>1458</v>
      </c>
      <c r="D50" s="21"/>
      <c r="E50" s="21"/>
      <c r="F50" s="21">
        <v>2018</v>
      </c>
      <c r="H50" s="16"/>
      <c r="I50" s="99"/>
      <c r="J50" s="100"/>
      <c r="K50" s="106"/>
      <c r="L50" s="101"/>
      <c r="M50" s="101"/>
      <c r="N50" s="102"/>
      <c r="O50" s="94"/>
      <c r="P50" s="107"/>
      <c r="Q50" s="94"/>
      <c r="R50" s="107"/>
      <c r="S50" s="107"/>
      <c r="T50" s="107"/>
      <c r="U50" s="107"/>
      <c r="V50" s="94"/>
      <c r="W50" s="99"/>
      <c r="X50" s="100"/>
      <c r="Y50" s="109"/>
      <c r="Z50" s="109"/>
      <c r="AA50" s="109"/>
      <c r="AB50" s="110"/>
    </row>
    <row r="51" ht="25.5" spans="1:28">
      <c r="A51" s="91">
        <v>47</v>
      </c>
      <c r="B51" s="21" t="s">
        <v>1459</v>
      </c>
      <c r="C51" s="21" t="s">
        <v>1460</v>
      </c>
      <c r="D51" s="21"/>
      <c r="E51" s="21"/>
      <c r="F51" s="21">
        <v>2017</v>
      </c>
      <c r="H51" s="16"/>
      <c r="I51" s="99"/>
      <c r="J51" s="100"/>
      <c r="K51" s="106"/>
      <c r="L51" s="101"/>
      <c r="M51" s="101"/>
      <c r="N51" s="102"/>
      <c r="O51" s="94"/>
      <c r="P51" s="107"/>
      <c r="Q51" s="94"/>
      <c r="R51" s="107"/>
      <c r="S51" s="107"/>
      <c r="T51" s="107"/>
      <c r="U51" s="107"/>
      <c r="V51" s="94"/>
      <c r="W51" s="99"/>
      <c r="X51" s="100"/>
      <c r="Y51" s="109"/>
      <c r="Z51" s="109"/>
      <c r="AA51" s="109"/>
      <c r="AB51" s="110"/>
    </row>
    <row r="52" ht="38.25" spans="1:28">
      <c r="A52" s="91">
        <v>48</v>
      </c>
      <c r="B52" s="21" t="s">
        <v>1461</v>
      </c>
      <c r="C52" s="21" t="s">
        <v>1462</v>
      </c>
      <c r="D52" s="21"/>
      <c r="E52" s="21"/>
      <c r="F52" s="21">
        <v>2018</v>
      </c>
      <c r="H52" s="89"/>
      <c r="I52" s="107"/>
      <c r="J52" s="94"/>
      <c r="K52" s="107"/>
      <c r="L52" s="107"/>
      <c r="M52" s="107"/>
      <c r="N52" s="107"/>
      <c r="O52" s="94"/>
      <c r="P52" s="107"/>
      <c r="Q52" s="94"/>
      <c r="R52" s="107"/>
      <c r="S52" s="107"/>
      <c r="T52" s="107"/>
      <c r="U52" s="107"/>
      <c r="V52" s="94"/>
      <c r="W52" s="99"/>
      <c r="X52" s="100"/>
      <c r="Y52" s="109"/>
      <c r="Z52" s="109"/>
      <c r="AA52" s="109"/>
      <c r="AB52" s="110"/>
    </row>
    <row r="53" ht="38.25" spans="1:28">
      <c r="A53" s="91">
        <v>49</v>
      </c>
      <c r="B53" s="21" t="s">
        <v>1463</v>
      </c>
      <c r="C53" s="21" t="s">
        <v>1464</v>
      </c>
      <c r="D53" s="21"/>
      <c r="E53" s="21"/>
      <c r="F53" s="21">
        <v>2016</v>
      </c>
      <c r="H53" s="89"/>
      <c r="I53" s="107"/>
      <c r="J53" s="94"/>
      <c r="K53" s="107"/>
      <c r="L53" s="107"/>
      <c r="M53" s="107"/>
      <c r="N53" s="107"/>
      <c r="O53" s="94"/>
      <c r="P53" s="107"/>
      <c r="Q53" s="94"/>
      <c r="R53" s="107"/>
      <c r="S53" s="107"/>
      <c r="T53" s="107"/>
      <c r="U53" s="107"/>
      <c r="V53" s="94"/>
      <c r="W53" s="99"/>
      <c r="X53" s="100"/>
      <c r="Y53" s="109"/>
      <c r="Z53" s="109"/>
      <c r="AA53" s="109"/>
      <c r="AB53" s="110"/>
    </row>
    <row r="54" ht="25.5" spans="1:28">
      <c r="A54" s="91">
        <v>50</v>
      </c>
      <c r="B54" s="21" t="s">
        <v>1465</v>
      </c>
      <c r="C54" s="21" t="s">
        <v>1466</v>
      </c>
      <c r="D54" s="21"/>
      <c r="E54" s="21"/>
      <c r="F54" s="21">
        <v>2018</v>
      </c>
      <c r="H54" s="89"/>
      <c r="I54" s="107"/>
      <c r="J54" s="94"/>
      <c r="K54" s="107"/>
      <c r="L54" s="107"/>
      <c r="M54" s="107"/>
      <c r="N54" s="107"/>
      <c r="O54" s="94"/>
      <c r="P54" s="107"/>
      <c r="Q54" s="94"/>
      <c r="R54" s="107"/>
      <c r="S54" s="107"/>
      <c r="T54" s="107"/>
      <c r="U54" s="107"/>
      <c r="V54" s="94"/>
      <c r="W54" s="99"/>
      <c r="X54" s="100"/>
      <c r="Y54" s="109"/>
      <c r="Z54" s="109"/>
      <c r="AA54" s="109"/>
      <c r="AB54" s="110"/>
    </row>
    <row r="55" ht="25.5" spans="1:28">
      <c r="A55" s="91">
        <v>51</v>
      </c>
      <c r="B55" s="21" t="s">
        <v>1467</v>
      </c>
      <c r="C55" s="21" t="s">
        <v>1468</v>
      </c>
      <c r="D55" s="21"/>
      <c r="E55" s="21"/>
      <c r="F55" s="21">
        <v>2017</v>
      </c>
      <c r="H55" s="89"/>
      <c r="I55" s="107"/>
      <c r="J55" s="94"/>
      <c r="K55" s="107"/>
      <c r="L55" s="107"/>
      <c r="M55" s="107"/>
      <c r="N55" s="107"/>
      <c r="O55" s="94"/>
      <c r="P55" s="107"/>
      <c r="Q55" s="94"/>
      <c r="R55" s="107"/>
      <c r="S55" s="107"/>
      <c r="T55" s="107"/>
      <c r="U55" s="107"/>
      <c r="V55" s="94"/>
      <c r="W55" s="99"/>
      <c r="X55" s="100"/>
      <c r="Y55" s="109"/>
      <c r="Z55" s="109"/>
      <c r="AA55" s="109"/>
      <c r="AB55" s="110"/>
    </row>
    <row r="56" ht="25.5" spans="1:28">
      <c r="A56" s="91">
        <v>52</v>
      </c>
      <c r="B56" s="21" t="s">
        <v>1469</v>
      </c>
      <c r="C56" s="21" t="s">
        <v>1470</v>
      </c>
      <c r="D56" s="21"/>
      <c r="E56" s="21"/>
      <c r="F56" s="21">
        <v>2018</v>
      </c>
      <c r="H56" s="89"/>
      <c r="I56" s="107"/>
      <c r="J56" s="94"/>
      <c r="K56" s="107"/>
      <c r="L56" s="107"/>
      <c r="M56" s="107"/>
      <c r="N56" s="107"/>
      <c r="O56" s="94"/>
      <c r="P56" s="107"/>
      <c r="Q56" s="94"/>
      <c r="R56" s="107"/>
      <c r="S56" s="107"/>
      <c r="T56" s="107"/>
      <c r="U56" s="107"/>
      <c r="V56" s="94"/>
      <c r="W56" s="99"/>
      <c r="X56" s="100"/>
      <c r="Y56" s="109"/>
      <c r="Z56" s="109"/>
      <c r="AA56" s="109"/>
      <c r="AB56" s="110"/>
    </row>
    <row r="57" ht="38.25" spans="1:28">
      <c r="A57" s="91">
        <v>53</v>
      </c>
      <c r="B57" s="21" t="s">
        <v>1471</v>
      </c>
      <c r="C57" s="21" t="s">
        <v>1472</v>
      </c>
      <c r="D57" s="21"/>
      <c r="E57" s="21"/>
      <c r="F57" s="21">
        <v>2016</v>
      </c>
      <c r="H57" s="89"/>
      <c r="I57" s="107"/>
      <c r="J57" s="94"/>
      <c r="K57" s="107"/>
      <c r="L57" s="107"/>
      <c r="M57" s="107"/>
      <c r="N57" s="107"/>
      <c r="O57" s="94"/>
      <c r="P57" s="107"/>
      <c r="Q57" s="94"/>
      <c r="R57" s="107"/>
      <c r="S57" s="107"/>
      <c r="T57" s="107"/>
      <c r="U57" s="107"/>
      <c r="V57" s="94"/>
      <c r="W57" s="99"/>
      <c r="X57" s="100"/>
      <c r="Y57" s="109"/>
      <c r="Z57" s="109"/>
      <c r="AA57" s="109"/>
      <c r="AB57" s="110"/>
    </row>
    <row r="58" ht="25.5" spans="1:28">
      <c r="A58" s="91">
        <v>54</v>
      </c>
      <c r="B58" s="21" t="s">
        <v>1473</v>
      </c>
      <c r="C58" s="21" t="s">
        <v>1470</v>
      </c>
      <c r="D58" s="21"/>
      <c r="E58" s="21"/>
      <c r="F58" s="21">
        <v>2018</v>
      </c>
      <c r="H58" s="89"/>
      <c r="I58" s="107"/>
      <c r="J58" s="94"/>
      <c r="K58" s="107"/>
      <c r="L58" s="107"/>
      <c r="M58" s="107"/>
      <c r="N58" s="107"/>
      <c r="O58" s="94"/>
      <c r="P58" s="107"/>
      <c r="Q58" s="94"/>
      <c r="R58" s="107"/>
      <c r="S58" s="107"/>
      <c r="T58" s="107"/>
      <c r="U58" s="107"/>
      <c r="V58" s="94"/>
      <c r="W58" s="99"/>
      <c r="X58" s="100"/>
      <c r="Y58" s="109"/>
      <c r="Z58" s="109"/>
      <c r="AA58" s="109"/>
      <c r="AB58" s="110"/>
    </row>
    <row r="59" ht="38.25" spans="1:28">
      <c r="A59" s="91">
        <v>55</v>
      </c>
      <c r="B59" s="21" t="s">
        <v>1474</v>
      </c>
      <c r="C59" s="21" t="s">
        <v>1475</v>
      </c>
      <c r="D59" s="21"/>
      <c r="E59" s="21"/>
      <c r="F59" s="21">
        <v>2017</v>
      </c>
      <c r="H59" s="89"/>
      <c r="I59" s="107"/>
      <c r="J59" s="94"/>
      <c r="K59" s="107"/>
      <c r="L59" s="107"/>
      <c r="M59" s="107"/>
      <c r="N59" s="107"/>
      <c r="O59" s="94"/>
      <c r="P59" s="107"/>
      <c r="Q59" s="94"/>
      <c r="R59" s="107"/>
      <c r="S59" s="107"/>
      <c r="T59" s="107"/>
      <c r="U59" s="107"/>
      <c r="V59" s="94"/>
      <c r="W59" s="99"/>
      <c r="X59" s="100"/>
      <c r="Y59" s="109"/>
      <c r="Z59" s="109"/>
      <c r="AA59" s="109"/>
      <c r="AB59" s="110"/>
    </row>
    <row r="60" ht="51" spans="1:28">
      <c r="A60" s="91">
        <v>56</v>
      </c>
      <c r="B60" s="21" t="s">
        <v>1476</v>
      </c>
      <c r="C60" s="21" t="s">
        <v>1477</v>
      </c>
      <c r="D60" s="21"/>
      <c r="E60" s="21"/>
      <c r="F60" s="21">
        <v>2017</v>
      </c>
      <c r="H60" s="89"/>
      <c r="I60" s="107"/>
      <c r="J60" s="94"/>
      <c r="K60" s="107"/>
      <c r="L60" s="107"/>
      <c r="M60" s="107"/>
      <c r="N60" s="107"/>
      <c r="O60" s="94"/>
      <c r="P60" s="107"/>
      <c r="Q60" s="94"/>
      <c r="R60" s="107"/>
      <c r="S60" s="107"/>
      <c r="T60" s="107"/>
      <c r="U60" s="107"/>
      <c r="V60" s="94"/>
      <c r="W60" s="99"/>
      <c r="X60" s="100"/>
      <c r="Y60" s="109"/>
      <c r="Z60" s="109"/>
      <c r="AA60" s="109"/>
      <c r="AB60" s="110"/>
    </row>
    <row r="61" ht="25.5" spans="1:28">
      <c r="A61" s="91">
        <v>57</v>
      </c>
      <c r="B61" s="21" t="s">
        <v>1478</v>
      </c>
      <c r="C61" s="21" t="s">
        <v>1468</v>
      </c>
      <c r="D61" s="21"/>
      <c r="E61" s="21"/>
      <c r="F61" s="21">
        <v>2016</v>
      </c>
      <c r="H61" s="89"/>
      <c r="I61" s="107"/>
      <c r="J61" s="94"/>
      <c r="K61" s="107"/>
      <c r="L61" s="107"/>
      <c r="M61" s="107"/>
      <c r="N61" s="107"/>
      <c r="O61" s="94"/>
      <c r="P61" s="107"/>
      <c r="Q61" s="94"/>
      <c r="R61" s="107"/>
      <c r="S61" s="107"/>
      <c r="T61" s="107"/>
      <c r="U61" s="107"/>
      <c r="V61" s="94"/>
      <c r="W61" s="99"/>
      <c r="X61" s="100"/>
      <c r="Y61" s="109"/>
      <c r="Z61" s="109"/>
      <c r="AA61" s="109"/>
      <c r="AB61" s="110"/>
    </row>
    <row r="62" ht="51" spans="1:28">
      <c r="A62" s="91">
        <v>58</v>
      </c>
      <c r="B62" s="21" t="s">
        <v>1479</v>
      </c>
      <c r="C62" s="21" t="s">
        <v>1480</v>
      </c>
      <c r="D62" s="21"/>
      <c r="E62" s="21"/>
      <c r="F62" s="21">
        <v>2016</v>
      </c>
      <c r="H62" s="89"/>
      <c r="I62" s="107"/>
      <c r="J62" s="94"/>
      <c r="K62" s="107"/>
      <c r="L62" s="107"/>
      <c r="M62" s="107"/>
      <c r="N62" s="107"/>
      <c r="O62" s="94"/>
      <c r="P62" s="107"/>
      <c r="Q62" s="94"/>
      <c r="R62" s="107"/>
      <c r="S62" s="107"/>
      <c r="T62" s="107"/>
      <c r="U62" s="107"/>
      <c r="V62" s="94"/>
      <c r="W62" s="99"/>
      <c r="X62" s="100"/>
      <c r="Y62" s="109"/>
      <c r="Z62" s="109"/>
      <c r="AA62" s="109"/>
      <c r="AB62" s="110"/>
    </row>
    <row r="63" ht="38.25" spans="1:28">
      <c r="A63" s="91">
        <v>59</v>
      </c>
      <c r="B63" s="21" t="s">
        <v>1481</v>
      </c>
      <c r="C63" s="21" t="s">
        <v>1482</v>
      </c>
      <c r="D63" s="21"/>
      <c r="E63" s="21"/>
      <c r="F63" s="21">
        <v>2017</v>
      </c>
      <c r="H63" s="89"/>
      <c r="I63" s="107"/>
      <c r="J63" s="94"/>
      <c r="K63" s="107"/>
      <c r="L63" s="107"/>
      <c r="M63" s="107"/>
      <c r="N63" s="107"/>
      <c r="O63" s="94"/>
      <c r="P63" s="107"/>
      <c r="Q63" s="94"/>
      <c r="R63" s="107"/>
      <c r="S63" s="107"/>
      <c r="T63" s="107"/>
      <c r="U63" s="107"/>
      <c r="V63" s="94"/>
      <c r="W63" s="99"/>
      <c r="X63" s="100"/>
      <c r="Y63" s="109"/>
      <c r="Z63" s="109"/>
      <c r="AA63" s="109"/>
      <c r="AB63" s="110"/>
    </row>
    <row r="64" ht="38.25" spans="1:28">
      <c r="A64" s="91">
        <v>60</v>
      </c>
      <c r="B64" s="21" t="s">
        <v>1483</v>
      </c>
      <c r="C64" s="21" t="s">
        <v>1484</v>
      </c>
      <c r="D64" s="21"/>
      <c r="E64" s="21"/>
      <c r="F64" s="21">
        <v>2018</v>
      </c>
      <c r="H64" s="89"/>
      <c r="I64" s="107"/>
      <c r="J64" s="94"/>
      <c r="K64" s="107"/>
      <c r="L64" s="107"/>
      <c r="M64" s="107"/>
      <c r="N64" s="107"/>
      <c r="O64" s="94"/>
      <c r="P64" s="107"/>
      <c r="Q64" s="94"/>
      <c r="R64" s="107"/>
      <c r="S64" s="107"/>
      <c r="T64" s="107"/>
      <c r="U64" s="107"/>
      <c r="V64" s="94"/>
      <c r="W64" s="99"/>
      <c r="X64" s="100"/>
      <c r="Y64" s="109"/>
      <c r="Z64" s="109"/>
      <c r="AA64" s="109"/>
      <c r="AB64" s="110"/>
    </row>
    <row r="65" ht="25.5" spans="1:28">
      <c r="A65" s="91">
        <v>61</v>
      </c>
      <c r="B65" s="21" t="s">
        <v>1485</v>
      </c>
      <c r="C65" s="21" t="s">
        <v>1486</v>
      </c>
      <c r="D65" s="21"/>
      <c r="E65" s="21"/>
      <c r="F65" s="21">
        <v>2018</v>
      </c>
      <c r="H65" s="89"/>
      <c r="I65" s="107"/>
      <c r="J65" s="94"/>
      <c r="K65" s="107"/>
      <c r="L65" s="107"/>
      <c r="M65" s="107"/>
      <c r="N65" s="107"/>
      <c r="O65" s="94"/>
      <c r="P65" s="107"/>
      <c r="Q65" s="94"/>
      <c r="R65" s="107"/>
      <c r="S65" s="107"/>
      <c r="T65" s="107"/>
      <c r="U65" s="107"/>
      <c r="V65" s="94"/>
      <c r="W65" s="99"/>
      <c r="X65" s="100"/>
      <c r="Y65" s="109"/>
      <c r="Z65" s="109"/>
      <c r="AA65" s="109"/>
      <c r="AB65" s="110"/>
    </row>
    <row r="66" ht="25.5" spans="1:28">
      <c r="A66" s="91">
        <v>62</v>
      </c>
      <c r="B66" s="21" t="s">
        <v>1487</v>
      </c>
      <c r="C66" s="21" t="s">
        <v>1488</v>
      </c>
      <c r="D66" s="21"/>
      <c r="E66" s="21"/>
      <c r="F66" s="21">
        <v>2017</v>
      </c>
      <c r="H66" s="89"/>
      <c r="I66" s="107"/>
      <c r="J66" s="94"/>
      <c r="K66" s="107"/>
      <c r="L66" s="107"/>
      <c r="M66" s="107"/>
      <c r="N66" s="107"/>
      <c r="O66" s="94"/>
      <c r="P66" s="107"/>
      <c r="Q66" s="94"/>
      <c r="R66" s="107"/>
      <c r="S66" s="107"/>
      <c r="T66" s="107"/>
      <c r="U66" s="107"/>
      <c r="V66" s="94"/>
      <c r="W66" s="99"/>
      <c r="X66" s="100"/>
      <c r="Y66" s="109"/>
      <c r="Z66" s="109"/>
      <c r="AA66" s="109"/>
      <c r="AB66" s="110"/>
    </row>
    <row r="67" ht="38.25" spans="1:28">
      <c r="A67" s="91">
        <v>63</v>
      </c>
      <c r="B67" s="21" t="s">
        <v>1489</v>
      </c>
      <c r="C67" s="21" t="s">
        <v>1490</v>
      </c>
      <c r="D67" s="21"/>
      <c r="E67" s="21"/>
      <c r="F67" s="21">
        <v>2016</v>
      </c>
      <c r="H67" s="89"/>
      <c r="I67" s="107"/>
      <c r="J67" s="94"/>
      <c r="K67" s="107"/>
      <c r="L67" s="107"/>
      <c r="M67" s="107"/>
      <c r="N67" s="107"/>
      <c r="O67" s="94"/>
      <c r="P67" s="107"/>
      <c r="Q67" s="94"/>
      <c r="R67" s="107"/>
      <c r="S67" s="107"/>
      <c r="T67" s="107"/>
      <c r="U67" s="107"/>
      <c r="V67" s="94"/>
      <c r="W67" s="99"/>
      <c r="X67" s="100"/>
      <c r="Y67" s="109"/>
      <c r="Z67" s="109"/>
      <c r="AA67" s="109"/>
      <c r="AB67" s="110"/>
    </row>
    <row r="68" ht="51" spans="1:28">
      <c r="A68" s="91">
        <v>64</v>
      </c>
      <c r="B68" s="21" t="s">
        <v>1491</v>
      </c>
      <c r="C68" s="21" t="s">
        <v>1492</v>
      </c>
      <c r="D68" s="21"/>
      <c r="E68" s="21"/>
      <c r="F68" s="21">
        <v>2018</v>
      </c>
      <c r="H68" s="89"/>
      <c r="I68" s="107"/>
      <c r="J68" s="94"/>
      <c r="K68" s="107"/>
      <c r="L68" s="107"/>
      <c r="M68" s="107"/>
      <c r="N68" s="107"/>
      <c r="O68" s="94"/>
      <c r="P68" s="107"/>
      <c r="Q68" s="94"/>
      <c r="R68" s="107"/>
      <c r="S68" s="107"/>
      <c r="T68" s="107"/>
      <c r="U68" s="107"/>
      <c r="V68" s="94"/>
      <c r="W68" s="99"/>
      <c r="X68" s="100"/>
      <c r="Y68" s="109"/>
      <c r="Z68" s="109"/>
      <c r="AA68" s="109"/>
      <c r="AB68" s="110"/>
    </row>
    <row r="69" ht="51" spans="1:28">
      <c r="A69" s="91">
        <v>65</v>
      </c>
      <c r="B69" s="21" t="s">
        <v>1493</v>
      </c>
      <c r="C69" s="21" t="s">
        <v>1492</v>
      </c>
      <c r="D69" s="21"/>
      <c r="E69" s="21"/>
      <c r="F69" s="21">
        <v>2018</v>
      </c>
      <c r="H69" s="89"/>
      <c r="I69" s="107"/>
      <c r="J69" s="94"/>
      <c r="K69" s="107"/>
      <c r="L69" s="107"/>
      <c r="M69" s="107"/>
      <c r="N69" s="107"/>
      <c r="O69" s="94"/>
      <c r="P69" s="107"/>
      <c r="Q69" s="94"/>
      <c r="R69" s="107"/>
      <c r="S69" s="107"/>
      <c r="T69" s="107"/>
      <c r="U69" s="107"/>
      <c r="V69" s="94"/>
      <c r="W69" s="99"/>
      <c r="X69" s="100"/>
      <c r="Y69" s="109"/>
      <c r="Z69" s="109"/>
      <c r="AA69" s="109"/>
      <c r="AB69" s="110"/>
    </row>
    <row r="70" ht="25.5" spans="1:28">
      <c r="A70" s="91">
        <v>66</v>
      </c>
      <c r="B70" s="21" t="s">
        <v>1487</v>
      </c>
      <c r="C70" s="21" t="s">
        <v>1494</v>
      </c>
      <c r="D70" s="21"/>
      <c r="E70" s="21"/>
      <c r="F70" s="21">
        <v>2018</v>
      </c>
      <c r="H70" s="89"/>
      <c r="I70" s="107"/>
      <c r="J70" s="94"/>
      <c r="K70" s="107"/>
      <c r="L70" s="107"/>
      <c r="M70" s="107"/>
      <c r="N70" s="107"/>
      <c r="O70" s="94"/>
      <c r="P70" s="107"/>
      <c r="Q70" s="94"/>
      <c r="R70" s="107"/>
      <c r="S70" s="107"/>
      <c r="T70" s="107"/>
      <c r="U70" s="107"/>
      <c r="V70" s="94"/>
      <c r="W70" s="99"/>
      <c r="X70" s="100"/>
      <c r="Y70" s="109"/>
      <c r="Z70" s="109"/>
      <c r="AA70" s="109"/>
      <c r="AB70" s="110"/>
    </row>
    <row r="71" ht="51" spans="1:28">
      <c r="A71" s="91">
        <v>67</v>
      </c>
      <c r="B71" s="21" t="s">
        <v>1495</v>
      </c>
      <c r="C71" s="21" t="s">
        <v>1490</v>
      </c>
      <c r="D71" s="21"/>
      <c r="E71" s="21"/>
      <c r="F71" s="21">
        <v>2017</v>
      </c>
      <c r="H71" s="89"/>
      <c r="I71" s="107"/>
      <c r="J71" s="94"/>
      <c r="K71" s="107"/>
      <c r="L71" s="107"/>
      <c r="M71" s="107"/>
      <c r="N71" s="107"/>
      <c r="O71" s="94"/>
      <c r="P71" s="107"/>
      <c r="Q71" s="94"/>
      <c r="R71" s="107"/>
      <c r="S71" s="107"/>
      <c r="T71" s="107"/>
      <c r="U71" s="107"/>
      <c r="V71" s="94"/>
      <c r="W71" s="99"/>
      <c r="X71" s="100"/>
      <c r="Y71" s="109"/>
      <c r="Z71" s="109"/>
      <c r="AA71" s="109"/>
      <c r="AB71" s="110"/>
    </row>
    <row r="72" ht="15.75" spans="1:28">
      <c r="A72" s="91">
        <v>68</v>
      </c>
      <c r="B72" s="21" t="s">
        <v>1496</v>
      </c>
      <c r="C72" s="21" t="s">
        <v>1497</v>
      </c>
      <c r="D72" s="21"/>
      <c r="E72" s="21"/>
      <c r="F72" s="21">
        <v>2016</v>
      </c>
      <c r="H72" s="89"/>
      <c r="I72" s="107"/>
      <c r="J72" s="94"/>
      <c r="K72" s="107"/>
      <c r="L72" s="107"/>
      <c r="M72" s="107"/>
      <c r="N72" s="107"/>
      <c r="O72" s="94"/>
      <c r="P72" s="107"/>
      <c r="Q72" s="94"/>
      <c r="R72" s="107"/>
      <c r="S72" s="107"/>
      <c r="T72" s="107"/>
      <c r="U72" s="107"/>
      <c r="V72" s="94"/>
      <c r="W72" s="99"/>
      <c r="X72" s="100"/>
      <c r="Y72" s="109"/>
      <c r="Z72" s="109"/>
      <c r="AA72" s="109"/>
      <c r="AB72" s="110"/>
    </row>
    <row r="73" ht="51" spans="1:28">
      <c r="A73" s="91">
        <v>69</v>
      </c>
      <c r="B73" s="21" t="s">
        <v>1498</v>
      </c>
      <c r="C73" s="21" t="s">
        <v>1499</v>
      </c>
      <c r="D73" s="21"/>
      <c r="E73" s="21"/>
      <c r="F73" s="21">
        <v>2017</v>
      </c>
      <c r="H73" s="89"/>
      <c r="I73" s="107"/>
      <c r="J73" s="94"/>
      <c r="K73" s="107"/>
      <c r="L73" s="107"/>
      <c r="M73" s="107"/>
      <c r="N73" s="107"/>
      <c r="O73" s="94"/>
      <c r="P73" s="107"/>
      <c r="Q73" s="94"/>
      <c r="R73" s="107"/>
      <c r="S73" s="107"/>
      <c r="T73" s="107"/>
      <c r="U73" s="107"/>
      <c r="V73" s="94"/>
      <c r="W73" s="99"/>
      <c r="X73" s="100"/>
      <c r="Y73" s="109"/>
      <c r="Z73" s="109"/>
      <c r="AA73" s="109"/>
      <c r="AB73" s="110"/>
    </row>
    <row r="74" ht="38.25" spans="1:28">
      <c r="A74" s="91">
        <v>70</v>
      </c>
      <c r="B74" s="21" t="s">
        <v>1500</v>
      </c>
      <c r="C74" s="21" t="s">
        <v>1501</v>
      </c>
      <c r="D74" s="21"/>
      <c r="E74" s="21"/>
      <c r="F74" s="21">
        <v>2016</v>
      </c>
      <c r="H74" s="89"/>
      <c r="I74" s="107"/>
      <c r="J74" s="94"/>
      <c r="K74" s="107"/>
      <c r="L74" s="107"/>
      <c r="M74" s="107"/>
      <c r="N74" s="107"/>
      <c r="O74" s="94"/>
      <c r="P74" s="107"/>
      <c r="Q74" s="94"/>
      <c r="R74" s="107"/>
      <c r="S74" s="107"/>
      <c r="T74" s="107"/>
      <c r="U74" s="107"/>
      <c r="V74" s="94"/>
      <c r="W74" s="99"/>
      <c r="X74" s="100"/>
      <c r="Y74" s="109"/>
      <c r="Z74" s="109"/>
      <c r="AA74" s="109"/>
      <c r="AB74" s="110"/>
    </row>
    <row r="75" ht="38.25" spans="1:28">
      <c r="A75" s="91">
        <v>71</v>
      </c>
      <c r="B75" s="21" t="s">
        <v>1502</v>
      </c>
      <c r="C75" s="21" t="s">
        <v>1503</v>
      </c>
      <c r="D75" s="21"/>
      <c r="E75" s="21"/>
      <c r="F75" s="21">
        <v>2018</v>
      </c>
      <c r="H75" s="89"/>
      <c r="I75" s="107"/>
      <c r="J75" s="94"/>
      <c r="K75" s="107"/>
      <c r="L75" s="107"/>
      <c r="M75" s="107"/>
      <c r="N75" s="107"/>
      <c r="O75" s="94"/>
      <c r="P75" s="107"/>
      <c r="Q75" s="94"/>
      <c r="R75" s="107"/>
      <c r="S75" s="107"/>
      <c r="T75" s="107"/>
      <c r="U75" s="107"/>
      <c r="V75" s="94"/>
      <c r="W75" s="99"/>
      <c r="X75" s="100"/>
      <c r="Y75" s="109"/>
      <c r="Z75" s="109"/>
      <c r="AA75" s="109"/>
      <c r="AB75" s="110"/>
    </row>
    <row r="76" ht="46" customHeight="1" spans="1:28">
      <c r="A76" s="91">
        <v>72</v>
      </c>
      <c r="B76" s="21" t="s">
        <v>1504</v>
      </c>
      <c r="C76" s="21" t="s">
        <v>1499</v>
      </c>
      <c r="D76" s="21"/>
      <c r="E76" s="21"/>
      <c r="F76" s="21">
        <v>2018</v>
      </c>
      <c r="H76" s="89"/>
      <c r="I76" s="107"/>
      <c r="J76" s="94"/>
      <c r="K76" s="107"/>
      <c r="L76" s="107"/>
      <c r="M76" s="107"/>
      <c r="N76" s="107"/>
      <c r="O76" s="94"/>
      <c r="P76" s="107"/>
      <c r="Q76" s="94"/>
      <c r="R76" s="107"/>
      <c r="S76" s="107"/>
      <c r="T76" s="107"/>
      <c r="U76" s="107"/>
      <c r="V76" s="94"/>
      <c r="W76" s="99"/>
      <c r="X76" s="100"/>
      <c r="Y76" s="111"/>
      <c r="Z76" s="111"/>
      <c r="AA76" s="112"/>
      <c r="AB76" s="110"/>
    </row>
    <row r="77" ht="51" spans="1:28">
      <c r="A77" s="91">
        <v>73</v>
      </c>
      <c r="B77" s="21" t="s">
        <v>1505</v>
      </c>
      <c r="C77" s="21" t="s">
        <v>1506</v>
      </c>
      <c r="D77" s="21"/>
      <c r="E77" s="21"/>
      <c r="F77" s="21">
        <v>2017</v>
      </c>
      <c r="I77" s="67"/>
      <c r="J77" s="67"/>
      <c r="K77" s="67"/>
      <c r="L77" s="67"/>
      <c r="M77" s="67"/>
      <c r="N77" s="67"/>
      <c r="O77" s="67"/>
      <c r="P77" s="67"/>
      <c r="Q77" s="67"/>
      <c r="R77" s="67"/>
      <c r="S77" s="67"/>
      <c r="T77" s="67"/>
      <c r="U77" s="67"/>
      <c r="V77" s="67"/>
      <c r="W77" s="67"/>
      <c r="X77" s="67"/>
      <c r="Y77" s="67"/>
      <c r="Z77" s="67"/>
      <c r="AA77" s="67"/>
      <c r="AB77" s="67"/>
    </row>
    <row r="78" ht="28" customHeight="1" spans="1:6">
      <c r="A78" s="91">
        <v>74</v>
      </c>
      <c r="B78" s="21" t="s">
        <v>1507</v>
      </c>
      <c r="C78" s="21" t="s">
        <v>1508</v>
      </c>
      <c r="D78" s="21"/>
      <c r="E78" s="21"/>
      <c r="F78" s="21">
        <v>2018</v>
      </c>
    </row>
    <row r="79" ht="38.25" spans="1:6">
      <c r="A79" s="91">
        <v>75</v>
      </c>
      <c r="B79" s="21" t="s">
        <v>1509</v>
      </c>
      <c r="C79" s="21" t="s">
        <v>1510</v>
      </c>
      <c r="D79" s="21"/>
      <c r="E79" s="21"/>
      <c r="F79" s="21">
        <v>2017</v>
      </c>
    </row>
    <row r="80" ht="38.25" spans="1:6">
      <c r="A80" s="91">
        <v>76</v>
      </c>
      <c r="B80" s="21" t="s">
        <v>1511</v>
      </c>
      <c r="C80" s="21" t="s">
        <v>1510</v>
      </c>
      <c r="D80" s="21"/>
      <c r="E80" s="21"/>
      <c r="F80" s="21">
        <v>2016</v>
      </c>
    </row>
    <row r="81" ht="38.25" spans="1:6">
      <c r="A81" s="91">
        <v>77</v>
      </c>
      <c r="B81" s="21" t="s">
        <v>1512</v>
      </c>
      <c r="C81" s="21" t="s">
        <v>1513</v>
      </c>
      <c r="D81" s="21"/>
      <c r="E81" s="21"/>
      <c r="F81" s="21">
        <v>2018</v>
      </c>
    </row>
    <row r="82" ht="38.25" spans="1:6">
      <c r="A82" s="91">
        <v>78</v>
      </c>
      <c r="B82" s="21" t="s">
        <v>1514</v>
      </c>
      <c r="C82" s="21" t="s">
        <v>1513</v>
      </c>
      <c r="D82" s="21"/>
      <c r="E82" s="21"/>
      <c r="F82" s="21">
        <v>2018</v>
      </c>
    </row>
    <row r="83" ht="63.75" spans="1:6">
      <c r="A83" s="91">
        <v>79</v>
      </c>
      <c r="B83" s="21" t="s">
        <v>1515</v>
      </c>
      <c r="C83" s="21" t="s">
        <v>1513</v>
      </c>
      <c r="D83" s="21"/>
      <c r="E83" s="21"/>
      <c r="F83" s="21">
        <v>2018</v>
      </c>
    </row>
    <row r="84" ht="51" spans="1:6">
      <c r="A84" s="91">
        <v>80</v>
      </c>
      <c r="B84" s="21" t="s">
        <v>1516</v>
      </c>
      <c r="C84" s="21" t="s">
        <v>1513</v>
      </c>
      <c r="D84" s="21"/>
      <c r="E84" s="21"/>
      <c r="F84" s="21">
        <v>2018</v>
      </c>
    </row>
    <row r="85" ht="38.25" spans="1:6">
      <c r="A85" s="91">
        <v>81</v>
      </c>
      <c r="B85" s="21" t="s">
        <v>1517</v>
      </c>
      <c r="C85" s="21" t="s">
        <v>1518</v>
      </c>
      <c r="D85" s="21"/>
      <c r="E85" s="21"/>
      <c r="F85" s="21">
        <v>2017</v>
      </c>
    </row>
    <row r="86" ht="25.5" spans="1:6">
      <c r="A86" s="91">
        <v>82</v>
      </c>
      <c r="B86" s="21" t="s">
        <v>1519</v>
      </c>
      <c r="C86" s="21" t="s">
        <v>1520</v>
      </c>
      <c r="D86" s="21"/>
      <c r="E86" s="21"/>
      <c r="F86" s="21">
        <v>2016</v>
      </c>
    </row>
    <row r="87" ht="38.25" spans="1:6">
      <c r="A87" s="91">
        <v>83</v>
      </c>
      <c r="B87" s="21" t="s">
        <v>1521</v>
      </c>
      <c r="C87" s="21" t="s">
        <v>1522</v>
      </c>
      <c r="D87" s="21"/>
      <c r="E87" s="21"/>
      <c r="F87" s="21">
        <v>2018</v>
      </c>
    </row>
    <row r="88" ht="25.5" spans="1:6">
      <c r="A88" s="91">
        <v>84</v>
      </c>
      <c r="B88" s="21" t="s">
        <v>1523</v>
      </c>
      <c r="C88" s="21" t="s">
        <v>1522</v>
      </c>
      <c r="D88" s="21"/>
      <c r="E88" s="21"/>
      <c r="F88" s="21">
        <v>2018</v>
      </c>
    </row>
    <row r="89" ht="38.25" spans="1:6">
      <c r="A89" s="91">
        <v>85</v>
      </c>
      <c r="B89" s="21" t="s">
        <v>1524</v>
      </c>
      <c r="C89" s="21" t="s">
        <v>1525</v>
      </c>
      <c r="D89" s="21"/>
      <c r="E89" s="21"/>
      <c r="F89" s="21">
        <v>2016</v>
      </c>
    </row>
    <row r="90" ht="25.5" spans="1:6">
      <c r="A90" s="91">
        <v>86</v>
      </c>
      <c r="B90" s="21" t="s">
        <v>1526</v>
      </c>
      <c r="C90" s="21" t="s">
        <v>1527</v>
      </c>
      <c r="D90" s="21"/>
      <c r="E90" s="21"/>
      <c r="F90" s="21">
        <v>2017</v>
      </c>
    </row>
    <row r="91" ht="25.5" spans="1:6">
      <c r="A91" s="91">
        <v>87</v>
      </c>
      <c r="B91" s="21" t="s">
        <v>1528</v>
      </c>
      <c r="C91" s="21" t="s">
        <v>1529</v>
      </c>
      <c r="D91" s="21"/>
      <c r="E91" s="21"/>
      <c r="F91" s="21">
        <v>2018</v>
      </c>
    </row>
    <row r="92" ht="38.25" spans="1:6">
      <c r="A92" s="91">
        <v>88</v>
      </c>
      <c r="B92" s="21" t="s">
        <v>1530</v>
      </c>
      <c r="C92" s="21" t="s">
        <v>1529</v>
      </c>
      <c r="D92" s="21"/>
      <c r="E92" s="21"/>
      <c r="F92" s="21">
        <v>2018</v>
      </c>
    </row>
    <row r="93" ht="51" spans="1:6">
      <c r="A93" s="91">
        <v>89</v>
      </c>
      <c r="B93" s="21" t="s">
        <v>1531</v>
      </c>
      <c r="C93" s="21" t="s">
        <v>1525</v>
      </c>
      <c r="D93" s="21"/>
      <c r="E93" s="21"/>
      <c r="F93" s="21">
        <v>2016</v>
      </c>
    </row>
    <row r="94" ht="51" spans="1:6">
      <c r="A94" s="91">
        <v>90</v>
      </c>
      <c r="B94" s="21" t="s">
        <v>1532</v>
      </c>
      <c r="C94" s="21" t="s">
        <v>1533</v>
      </c>
      <c r="D94" s="21"/>
      <c r="E94" s="21"/>
      <c r="F94" s="21">
        <v>2016</v>
      </c>
    </row>
    <row r="95" ht="38.25" spans="1:6">
      <c r="A95" s="91">
        <v>91</v>
      </c>
      <c r="B95" s="21" t="s">
        <v>1534</v>
      </c>
      <c r="C95" s="21" t="s">
        <v>1535</v>
      </c>
      <c r="D95" s="21"/>
      <c r="E95" s="21"/>
      <c r="F95" s="21">
        <v>2016</v>
      </c>
    </row>
    <row r="96" ht="38.25" spans="1:6">
      <c r="A96" s="91">
        <v>92</v>
      </c>
      <c r="B96" s="21" t="s">
        <v>1536</v>
      </c>
      <c r="C96" s="21" t="s">
        <v>1537</v>
      </c>
      <c r="D96" s="21"/>
      <c r="E96" s="21"/>
      <c r="F96" s="21"/>
    </row>
    <row r="97" ht="51" spans="1:6">
      <c r="A97" s="91">
        <v>93</v>
      </c>
      <c r="B97" s="21" t="s">
        <v>1538</v>
      </c>
      <c r="C97" s="21" t="s">
        <v>1539</v>
      </c>
      <c r="D97" s="21"/>
      <c r="E97" s="21"/>
      <c r="F97" s="21">
        <v>2017</v>
      </c>
    </row>
    <row r="98" ht="25.5" spans="1:6">
      <c r="A98" s="91">
        <v>94</v>
      </c>
      <c r="B98" s="21" t="s">
        <v>1540</v>
      </c>
      <c r="C98" s="21" t="s">
        <v>1541</v>
      </c>
      <c r="D98" s="21"/>
      <c r="E98" s="21"/>
      <c r="F98" s="21"/>
    </row>
    <row r="99" ht="51" spans="1:6">
      <c r="A99" s="91">
        <v>95</v>
      </c>
      <c r="B99" s="21" t="s">
        <v>1542</v>
      </c>
      <c r="C99" s="21" t="s">
        <v>1533</v>
      </c>
      <c r="D99" s="21"/>
      <c r="E99" s="21"/>
      <c r="F99" s="21">
        <v>2018</v>
      </c>
    </row>
    <row r="100" spans="1:6">
      <c r="A100" s="114">
        <v>96</v>
      </c>
      <c r="B100" s="115"/>
      <c r="C100" s="115"/>
      <c r="D100" s="115"/>
      <c r="E100" s="115"/>
      <c r="F100" s="115"/>
    </row>
    <row r="101" spans="1:6">
      <c r="A101" s="116"/>
      <c r="B101" s="115"/>
      <c r="C101" s="115"/>
      <c r="D101" s="115"/>
      <c r="E101" s="115"/>
      <c r="F101" s="115"/>
    </row>
    <row r="102" spans="1:6">
      <c r="A102" s="116"/>
      <c r="B102" s="117"/>
      <c r="C102" s="117"/>
      <c r="D102" s="117"/>
      <c r="E102" s="117"/>
      <c r="F102" s="117"/>
    </row>
    <row r="103" spans="1:6">
      <c r="A103" s="116"/>
      <c r="B103" s="117"/>
      <c r="C103" s="117"/>
      <c r="D103" s="117"/>
      <c r="E103" s="117"/>
      <c r="F103" s="117"/>
    </row>
    <row r="104" spans="1:6">
      <c r="A104" s="116"/>
      <c r="B104" s="117"/>
      <c r="C104" s="117"/>
      <c r="D104" s="117"/>
      <c r="E104" s="117"/>
      <c r="F104" s="117"/>
    </row>
    <row r="105" spans="1:6">
      <c r="A105" s="116"/>
      <c r="B105" s="117"/>
      <c r="C105" s="117"/>
      <c r="D105" s="117"/>
      <c r="E105" s="117"/>
      <c r="F105" s="117"/>
    </row>
    <row r="106" spans="1:6">
      <c r="A106" s="116"/>
      <c r="B106" s="117"/>
      <c r="C106" s="117"/>
      <c r="D106" s="117"/>
      <c r="E106" s="117"/>
      <c r="F106" s="117"/>
    </row>
    <row r="107" spans="1:6">
      <c r="A107" s="116"/>
      <c r="B107" s="117"/>
      <c r="C107" s="117"/>
      <c r="D107" s="117"/>
      <c r="E107" s="117"/>
      <c r="F107" s="117"/>
    </row>
  </sheetData>
  <hyperlinks>
    <hyperlink ref="G1" location="'Daftar Tabel'!A1" display="&lt;&lt;&lt; Daftar Tabel"/>
  </hyperlink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N18"/>
  <sheetViews>
    <sheetView zoomScale="90" zoomScaleNormal="90" workbookViewId="0">
      <pane xSplit="1" ySplit="5" topLeftCell="B6" activePane="bottomRight" state="frozen"/>
      <selection/>
      <selection pane="topRight"/>
      <selection pane="bottomLeft"/>
      <selection pane="bottomRight" activeCell="H7" sqref="H7"/>
    </sheetView>
  </sheetViews>
  <sheetFormatPr defaultColWidth="8.81904761904762" defaultRowHeight="15"/>
  <cols>
    <col min="1" max="1" width="5.54285714285714" style="33" customWidth="1"/>
    <col min="2" max="2" width="20" style="33" customWidth="1"/>
    <col min="3" max="6" width="9.72380952380952" style="33" customWidth="1"/>
    <col min="7" max="7" width="23.0857142857143" style="33" customWidth="1"/>
    <col min="8" max="8" width="14.5428571428571" style="33" customWidth="1"/>
    <col min="9" max="16384" width="8.81904761904762" style="33"/>
  </cols>
  <sheetData>
    <row r="1" spans="1:8">
      <c r="A1" s="17" t="s">
        <v>95</v>
      </c>
      <c r="H1" s="3" t="s">
        <v>135</v>
      </c>
    </row>
    <row r="2" spans="1:1">
      <c r="A2" s="17"/>
    </row>
    <row r="3" ht="33.5" customHeight="1" spans="1:7">
      <c r="A3" s="53" t="s">
        <v>203</v>
      </c>
      <c r="B3" s="53" t="s">
        <v>1543</v>
      </c>
      <c r="C3" s="23" t="s">
        <v>1544</v>
      </c>
      <c r="D3" s="81"/>
      <c r="E3" s="81"/>
      <c r="F3" s="82"/>
      <c r="G3" s="53" t="s">
        <v>1545</v>
      </c>
    </row>
    <row r="4" ht="22" customHeight="1" spans="1:7">
      <c r="A4" s="54"/>
      <c r="B4" s="54"/>
      <c r="C4" s="53" t="s">
        <v>1546</v>
      </c>
      <c r="D4" s="5" t="s">
        <v>18</v>
      </c>
      <c r="E4" s="5" t="s">
        <v>1547</v>
      </c>
      <c r="F4" s="5" t="s">
        <v>1548</v>
      </c>
      <c r="G4" s="54"/>
    </row>
    <row r="5" spans="1:7">
      <c r="A5" s="19">
        <v>1</v>
      </c>
      <c r="B5" s="19">
        <v>2</v>
      </c>
      <c r="C5" s="19">
        <v>3</v>
      </c>
      <c r="D5" s="19">
        <v>4</v>
      </c>
      <c r="E5" s="19">
        <v>5</v>
      </c>
      <c r="F5" s="19">
        <v>6</v>
      </c>
      <c r="G5" s="19">
        <v>7</v>
      </c>
    </row>
    <row r="6" ht="63.75" spans="1:14">
      <c r="A6" s="20">
        <v>1</v>
      </c>
      <c r="B6" s="37" t="s">
        <v>1549</v>
      </c>
      <c r="C6" s="21">
        <v>58.14</v>
      </c>
      <c r="D6" s="21">
        <v>36.43</v>
      </c>
      <c r="E6" s="21">
        <v>5.43</v>
      </c>
      <c r="F6" s="21">
        <v>0</v>
      </c>
      <c r="G6" s="21"/>
      <c r="K6" s="62"/>
      <c r="L6" s="62"/>
      <c r="M6" s="62"/>
      <c r="N6" s="62"/>
    </row>
    <row r="7" ht="102" spans="1:14">
      <c r="A7" s="20">
        <v>2</v>
      </c>
      <c r="B7" s="37" t="s">
        <v>1550</v>
      </c>
      <c r="C7" s="21">
        <v>50.39</v>
      </c>
      <c r="D7" s="21">
        <v>44.96</v>
      </c>
      <c r="E7" s="21">
        <v>4.65</v>
      </c>
      <c r="F7" s="21">
        <v>0</v>
      </c>
      <c r="G7" s="21"/>
      <c r="K7" s="62"/>
      <c r="L7" s="62"/>
      <c r="M7" s="62"/>
      <c r="N7" s="62"/>
    </row>
    <row r="8" ht="114.75" spans="1:14">
      <c r="A8" s="20">
        <v>3</v>
      </c>
      <c r="B8" s="37" t="s">
        <v>1551</v>
      </c>
      <c r="C8" s="21">
        <v>52.71</v>
      </c>
      <c r="D8" s="21">
        <v>40.31</v>
      </c>
      <c r="E8" s="21">
        <v>6.98</v>
      </c>
      <c r="F8" s="21">
        <v>0</v>
      </c>
      <c r="G8" s="21"/>
      <c r="K8" s="62"/>
      <c r="L8" s="62"/>
      <c r="M8" s="62"/>
      <c r="N8" s="62"/>
    </row>
    <row r="9" ht="89.25" spans="1:14">
      <c r="A9" s="20">
        <v>4</v>
      </c>
      <c r="B9" s="37" t="s">
        <v>1552</v>
      </c>
      <c r="C9" s="21">
        <v>59.69</v>
      </c>
      <c r="D9" s="21">
        <v>35.66</v>
      </c>
      <c r="E9" s="21">
        <v>4.65</v>
      </c>
      <c r="F9" s="21">
        <v>0</v>
      </c>
      <c r="G9" s="21"/>
      <c r="K9" s="62"/>
      <c r="L9" s="62"/>
      <c r="M9" s="62"/>
      <c r="N9" s="62"/>
    </row>
    <row r="10" ht="84" customHeight="1" spans="1:14">
      <c r="A10" s="20">
        <v>5</v>
      </c>
      <c r="B10" s="37" t="s">
        <v>1553</v>
      </c>
      <c r="C10" s="21">
        <v>36.18</v>
      </c>
      <c r="D10" s="21">
        <v>41.34</v>
      </c>
      <c r="E10" s="21">
        <v>19.38</v>
      </c>
      <c r="F10" s="21">
        <v>3.36</v>
      </c>
      <c r="G10" s="21"/>
      <c r="K10" s="62"/>
      <c r="L10" s="62"/>
      <c r="M10" s="62"/>
      <c r="N10" s="62"/>
    </row>
    <row r="11" spans="1:14">
      <c r="A11" s="83" t="s">
        <v>279</v>
      </c>
      <c r="B11" s="84"/>
      <c r="C11" s="85">
        <f>SUM(C6:C10)</f>
        <v>257.11</v>
      </c>
      <c r="D11" s="85">
        <f t="shared" ref="D11:F11" si="0">SUM(D6:D10)</f>
        <v>198.7</v>
      </c>
      <c r="E11" s="85">
        <f t="shared" si="0"/>
        <v>41.09</v>
      </c>
      <c r="F11" s="85">
        <f t="shared" si="0"/>
        <v>3.36</v>
      </c>
      <c r="G11" s="49"/>
      <c r="K11" s="62"/>
      <c r="L11" s="62"/>
      <c r="M11" s="62"/>
      <c r="N11" s="62"/>
    </row>
    <row r="12" spans="11:14">
      <c r="K12" s="62"/>
      <c r="L12" s="62"/>
      <c r="M12" s="62"/>
      <c r="N12" s="62"/>
    </row>
    <row r="13" spans="2:14">
      <c r="B13" s="33" t="s">
        <v>1554</v>
      </c>
      <c r="C13" s="33">
        <f>C11/5</f>
        <v>51.422</v>
      </c>
      <c r="D13" s="33">
        <f>D11/5</f>
        <v>39.74</v>
      </c>
      <c r="E13" s="33">
        <f>E11/5</f>
        <v>8.218</v>
      </c>
      <c r="F13" s="33">
        <f>F11/5</f>
        <v>0.672</v>
      </c>
      <c r="K13" s="62"/>
      <c r="L13" s="62"/>
      <c r="M13" s="62"/>
      <c r="N13" s="62"/>
    </row>
    <row r="14" spans="3:14">
      <c r="C14" s="86" t="s">
        <v>1555</v>
      </c>
      <c r="D14" s="86"/>
      <c r="E14" s="86" t="s">
        <v>1556</v>
      </c>
      <c r="K14" s="62"/>
      <c r="L14" s="62"/>
      <c r="M14" s="62"/>
      <c r="N14" s="62"/>
    </row>
    <row r="15" spans="3:14">
      <c r="C15" s="86">
        <f>C13+D13</f>
        <v>91.162</v>
      </c>
      <c r="D15" s="86"/>
      <c r="E15" s="86">
        <f>E13+F13</f>
        <v>8.89</v>
      </c>
      <c r="K15" s="62"/>
      <c r="L15" s="62"/>
      <c r="M15" s="62"/>
      <c r="N15" s="62"/>
    </row>
    <row r="16" spans="11:14">
      <c r="K16" s="62"/>
      <c r="L16" s="62"/>
      <c r="M16" s="62"/>
      <c r="N16" s="62"/>
    </row>
    <row r="17" spans="11:14">
      <c r="K17" s="62"/>
      <c r="L17" s="62"/>
      <c r="M17" s="62"/>
      <c r="N17" s="62"/>
    </row>
    <row r="18" spans="11:14">
      <c r="K18" s="62"/>
      <c r="L18" s="62"/>
      <c r="M18" s="62"/>
      <c r="N18" s="62"/>
    </row>
  </sheetData>
  <mergeCells count="5">
    <mergeCell ref="C3:F3"/>
    <mergeCell ref="A11:B11"/>
    <mergeCell ref="A3:A4"/>
    <mergeCell ref="B3:B4"/>
    <mergeCell ref="G3:G4"/>
  </mergeCells>
  <hyperlinks>
    <hyperlink ref="H1" location="'Daftar Tabel'!A1" display="&lt;&lt;&lt; Daftar Tabel"/>
  </hyperlink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38"/>
  <sheetViews>
    <sheetView zoomScale="80" zoomScaleNormal="80" workbookViewId="0">
      <pane xSplit="1" ySplit="5" topLeftCell="B6" activePane="bottomRight" state="frozen"/>
      <selection/>
      <selection pane="topRight"/>
      <selection pane="bottomLeft"/>
      <selection pane="bottomRight" activeCell="I7" sqref="I7"/>
    </sheetView>
  </sheetViews>
  <sheetFormatPr defaultColWidth="8.81904761904762" defaultRowHeight="15"/>
  <cols>
    <col min="1" max="1" width="5.54285714285714" style="33" customWidth="1"/>
    <col min="2" max="2" width="21.5714285714286" style="33" customWidth="1"/>
    <col min="3" max="3" width="14.1809523809524" style="33" customWidth="1"/>
    <col min="4" max="4" width="27.3142857142857" style="33" customWidth="1"/>
    <col min="5" max="5" width="55.1809523809524" style="33" customWidth="1"/>
    <col min="6" max="6" width="12.7238095238095" style="33" customWidth="1"/>
    <col min="7" max="7" width="14.5428571428571" style="33" customWidth="1"/>
    <col min="8" max="16384" width="8.81904761904762" style="33"/>
  </cols>
  <sheetData>
    <row r="1" spans="1:7">
      <c r="A1" s="17" t="s">
        <v>97</v>
      </c>
      <c r="G1" s="3" t="s">
        <v>135</v>
      </c>
    </row>
    <row r="2" spans="1:1">
      <c r="A2" s="17"/>
    </row>
    <row r="3" spans="1:1">
      <c r="A3" s="18" t="s">
        <v>1557</v>
      </c>
    </row>
    <row r="4" ht="39.5" customHeight="1" spans="1:6">
      <c r="A4" s="5" t="s">
        <v>203</v>
      </c>
      <c r="B4" s="53" t="s">
        <v>285</v>
      </c>
      <c r="C4" s="5" t="s">
        <v>1558</v>
      </c>
      <c r="D4" s="5" t="s">
        <v>1559</v>
      </c>
      <c r="E4" s="5" t="s">
        <v>1560</v>
      </c>
      <c r="F4" s="5" t="s">
        <v>1383</v>
      </c>
    </row>
    <row r="5" spans="1:6">
      <c r="A5" s="76">
        <v>1</v>
      </c>
      <c r="B5" s="76">
        <v>2</v>
      </c>
      <c r="C5" s="76">
        <v>3</v>
      </c>
      <c r="D5" s="76">
        <v>4</v>
      </c>
      <c r="E5" s="76">
        <v>5</v>
      </c>
      <c r="F5" s="76">
        <v>6</v>
      </c>
    </row>
    <row r="6" ht="84" customHeight="1" spans="1:9">
      <c r="A6" s="20">
        <v>1</v>
      </c>
      <c r="B6" s="29" t="s">
        <v>295</v>
      </c>
      <c r="C6" s="21"/>
      <c r="D6" s="21" t="s">
        <v>1561</v>
      </c>
      <c r="E6" s="21" t="s">
        <v>1390</v>
      </c>
      <c r="F6" s="30">
        <v>2017</v>
      </c>
      <c r="G6" s="77">
        <v>1</v>
      </c>
      <c r="H6" s="67"/>
      <c r="I6" s="67"/>
    </row>
    <row r="7" ht="51" spans="1:9">
      <c r="A7" s="20"/>
      <c r="B7" s="29"/>
      <c r="C7" s="21"/>
      <c r="D7" s="21" t="s">
        <v>1562</v>
      </c>
      <c r="E7" s="21" t="s">
        <v>1388</v>
      </c>
      <c r="F7" s="30">
        <v>2018</v>
      </c>
      <c r="G7" s="78">
        <v>2</v>
      </c>
      <c r="H7" s="67"/>
      <c r="I7" s="67"/>
    </row>
    <row r="8" ht="38.25" spans="1:9">
      <c r="A8" s="20">
        <v>2</v>
      </c>
      <c r="B8" s="29" t="s">
        <v>305</v>
      </c>
      <c r="C8" s="21"/>
      <c r="D8" s="21" t="s">
        <v>1563</v>
      </c>
      <c r="E8" s="21" t="s">
        <v>1392</v>
      </c>
      <c r="F8" s="30">
        <v>2018</v>
      </c>
      <c r="G8" s="77">
        <v>3</v>
      </c>
      <c r="H8" s="67"/>
      <c r="I8" s="67"/>
    </row>
    <row r="9" ht="38.25" spans="1:9">
      <c r="A9" s="20"/>
      <c r="B9" s="29"/>
      <c r="C9" s="21"/>
      <c r="D9" s="21" t="s">
        <v>1564</v>
      </c>
      <c r="E9" s="21" t="s">
        <v>1392</v>
      </c>
      <c r="F9" s="30">
        <v>2018</v>
      </c>
      <c r="G9" s="78">
        <v>4</v>
      </c>
      <c r="H9" s="67"/>
      <c r="I9" s="67"/>
    </row>
    <row r="10" ht="38.25" spans="1:9">
      <c r="A10" s="79"/>
      <c r="B10" s="29"/>
      <c r="C10" s="21"/>
      <c r="D10" s="21" t="s">
        <v>1565</v>
      </c>
      <c r="E10" s="21" t="s">
        <v>1392</v>
      </c>
      <c r="F10" s="30">
        <v>2018</v>
      </c>
      <c r="G10" s="77">
        <v>5</v>
      </c>
      <c r="H10" s="67"/>
      <c r="I10" s="67"/>
    </row>
    <row r="11" ht="25.5" spans="1:9">
      <c r="A11" s="20">
        <v>3</v>
      </c>
      <c r="B11" s="29" t="s">
        <v>311</v>
      </c>
      <c r="C11" s="21"/>
      <c r="D11" s="21" t="s">
        <v>1566</v>
      </c>
      <c r="E11" s="21" t="s">
        <v>1399</v>
      </c>
      <c r="F11" s="30">
        <v>2017</v>
      </c>
      <c r="G11" s="78">
        <v>6</v>
      </c>
      <c r="H11" s="67"/>
      <c r="I11" s="67"/>
    </row>
    <row r="12" ht="34" customHeight="1" spans="1:9">
      <c r="A12" s="20">
        <v>4</v>
      </c>
      <c r="B12" s="29" t="s">
        <v>324</v>
      </c>
      <c r="C12" s="21"/>
      <c r="D12" s="21" t="s">
        <v>1567</v>
      </c>
      <c r="E12" s="21" t="s">
        <v>1412</v>
      </c>
      <c r="F12" s="30">
        <v>2018</v>
      </c>
      <c r="G12" s="77">
        <v>7</v>
      </c>
      <c r="H12" s="67"/>
      <c r="I12" s="67"/>
    </row>
    <row r="13" ht="25.5" spans="1:9">
      <c r="A13" s="20">
        <v>5</v>
      </c>
      <c r="B13" s="29" t="s">
        <v>346</v>
      </c>
      <c r="C13" s="21"/>
      <c r="D13" s="21" t="s">
        <v>1568</v>
      </c>
      <c r="E13" s="21" t="s">
        <v>1423</v>
      </c>
      <c r="F13" s="30">
        <v>2017</v>
      </c>
      <c r="G13" s="78">
        <v>8</v>
      </c>
      <c r="H13" s="71"/>
      <c r="I13" s="67"/>
    </row>
    <row r="14" ht="25.5" spans="1:9">
      <c r="A14" s="20">
        <v>6</v>
      </c>
      <c r="B14" s="29" t="s">
        <v>352</v>
      </c>
      <c r="C14" s="21"/>
      <c r="D14" s="21" t="s">
        <v>1569</v>
      </c>
      <c r="E14" s="21" t="s">
        <v>1435</v>
      </c>
      <c r="F14" s="30">
        <v>2016</v>
      </c>
      <c r="G14" s="77">
        <v>9</v>
      </c>
      <c r="H14" s="73"/>
      <c r="I14" s="67"/>
    </row>
    <row r="15" ht="25.5" spans="1:9">
      <c r="A15" s="79"/>
      <c r="B15" s="29"/>
      <c r="C15" s="21"/>
      <c r="D15" s="21" t="s">
        <v>1570</v>
      </c>
      <c r="E15" s="21" t="s">
        <v>1434</v>
      </c>
      <c r="F15" s="30">
        <v>2018</v>
      </c>
      <c r="G15" s="78">
        <v>10</v>
      </c>
      <c r="H15" s="67"/>
      <c r="I15" s="67"/>
    </row>
    <row r="16" ht="38.25" spans="1:9">
      <c r="A16" s="20"/>
      <c r="B16" s="29"/>
      <c r="C16" s="21"/>
      <c r="D16" s="21" t="s">
        <v>1571</v>
      </c>
      <c r="E16" s="21" t="s">
        <v>1434</v>
      </c>
      <c r="F16" s="30">
        <v>2018</v>
      </c>
      <c r="G16" s="77">
        <v>11</v>
      </c>
      <c r="H16" s="67"/>
      <c r="I16" s="67"/>
    </row>
    <row r="17" ht="51" spans="1:9">
      <c r="A17" s="20">
        <v>7</v>
      </c>
      <c r="B17" s="29" t="s">
        <v>456</v>
      </c>
      <c r="C17" s="21"/>
      <c r="D17" s="21" t="s">
        <v>1572</v>
      </c>
      <c r="E17" s="21" t="s">
        <v>610</v>
      </c>
      <c r="F17" s="30">
        <v>2016</v>
      </c>
      <c r="G17" s="78">
        <v>12</v>
      </c>
      <c r="H17" s="67"/>
      <c r="I17" s="67"/>
    </row>
    <row r="18" ht="25.5" spans="1:9">
      <c r="A18" s="20"/>
      <c r="B18" s="29"/>
      <c r="C18" s="21"/>
      <c r="D18" s="21" t="s">
        <v>1573</v>
      </c>
      <c r="E18" s="21" t="s">
        <v>1439</v>
      </c>
      <c r="F18" s="30">
        <v>2018</v>
      </c>
      <c r="G18" s="77">
        <v>13</v>
      </c>
      <c r="H18" s="67"/>
      <c r="I18" s="67"/>
    </row>
    <row r="19" ht="25.5" spans="1:9">
      <c r="A19" s="20">
        <v>9</v>
      </c>
      <c r="B19" s="29" t="s">
        <v>370</v>
      </c>
      <c r="C19" s="21"/>
      <c r="D19" s="21" t="s">
        <v>1574</v>
      </c>
      <c r="E19" s="21" t="s">
        <v>1443</v>
      </c>
      <c r="F19" s="30">
        <v>2016</v>
      </c>
      <c r="G19" s="77">
        <v>15</v>
      </c>
      <c r="H19" s="67"/>
      <c r="I19" s="67"/>
    </row>
    <row r="20" ht="25.5" spans="1:9">
      <c r="A20" s="20">
        <v>10</v>
      </c>
      <c r="B20" s="29" t="s">
        <v>374</v>
      </c>
      <c r="C20" s="21"/>
      <c r="D20" s="21" t="s">
        <v>1575</v>
      </c>
      <c r="E20" s="21" t="s">
        <v>1459</v>
      </c>
      <c r="F20" s="30">
        <v>2017</v>
      </c>
      <c r="G20" s="78">
        <v>16</v>
      </c>
      <c r="H20" s="67"/>
      <c r="I20" s="67"/>
    </row>
    <row r="21" ht="25.5" spans="1:9">
      <c r="A21" s="79"/>
      <c r="B21" s="29"/>
      <c r="C21" s="21"/>
      <c r="D21" s="21" t="s">
        <v>1576</v>
      </c>
      <c r="E21" s="21" t="s">
        <v>1452</v>
      </c>
      <c r="F21" s="30">
        <v>2018</v>
      </c>
      <c r="G21" s="77">
        <v>17</v>
      </c>
      <c r="H21" s="67"/>
      <c r="I21" s="67"/>
    </row>
    <row r="22" ht="25.5" spans="1:9">
      <c r="A22" s="20"/>
      <c r="B22" s="29"/>
      <c r="C22" s="21"/>
      <c r="D22" s="21" t="s">
        <v>1577</v>
      </c>
      <c r="E22" s="21" t="s">
        <v>614</v>
      </c>
      <c r="F22" s="30">
        <v>2016</v>
      </c>
      <c r="G22" s="78">
        <v>18</v>
      </c>
      <c r="H22" s="67"/>
      <c r="I22" s="67"/>
    </row>
    <row r="23" ht="25.5" spans="1:9">
      <c r="A23" s="20"/>
      <c r="B23" s="29"/>
      <c r="C23" s="21"/>
      <c r="D23" s="21" t="s">
        <v>1578</v>
      </c>
      <c r="E23" s="21" t="s">
        <v>1452</v>
      </c>
      <c r="F23" s="30">
        <v>2018</v>
      </c>
      <c r="G23" s="77">
        <v>19</v>
      </c>
      <c r="H23" s="67"/>
      <c r="I23" s="67"/>
    </row>
    <row r="24" ht="25.5" spans="1:9">
      <c r="A24" s="20">
        <v>11</v>
      </c>
      <c r="B24" s="29" t="s">
        <v>385</v>
      </c>
      <c r="C24" s="21"/>
      <c r="D24" s="21" t="s">
        <v>1579</v>
      </c>
      <c r="E24" s="21" t="s">
        <v>1467</v>
      </c>
      <c r="F24" s="30">
        <v>2017</v>
      </c>
      <c r="G24" s="78">
        <v>20</v>
      </c>
      <c r="H24" s="67"/>
      <c r="I24" s="71"/>
    </row>
    <row r="25" ht="63" customHeight="1" spans="1:9">
      <c r="A25" s="20">
        <v>12</v>
      </c>
      <c r="B25" s="29" t="s">
        <v>391</v>
      </c>
      <c r="C25" s="21"/>
      <c r="D25" s="21" t="s">
        <v>1580</v>
      </c>
      <c r="E25" s="21" t="s">
        <v>1481</v>
      </c>
      <c r="F25" s="30">
        <v>2017</v>
      </c>
      <c r="G25" s="77">
        <v>21</v>
      </c>
      <c r="H25" s="67"/>
      <c r="I25" s="67"/>
    </row>
    <row r="26" ht="56" customHeight="1" spans="1:9">
      <c r="A26" s="79"/>
      <c r="B26" s="29"/>
      <c r="C26" s="21"/>
      <c r="D26" s="21" t="s">
        <v>1581</v>
      </c>
      <c r="E26" s="21" t="s">
        <v>1479</v>
      </c>
      <c r="F26" s="30">
        <v>2016</v>
      </c>
      <c r="G26" s="78">
        <v>22</v>
      </c>
      <c r="H26" s="67"/>
      <c r="I26" s="67"/>
    </row>
    <row r="27" ht="42" customHeight="1" spans="1:9">
      <c r="A27" s="20"/>
      <c r="B27" s="29"/>
      <c r="C27" s="21"/>
      <c r="D27" s="21" t="s">
        <v>1582</v>
      </c>
      <c r="E27" s="21" t="s">
        <v>1481</v>
      </c>
      <c r="F27" s="30">
        <v>2017</v>
      </c>
      <c r="G27" s="77">
        <v>23</v>
      </c>
      <c r="H27" s="67"/>
      <c r="I27" s="67"/>
    </row>
    <row r="28" ht="38.25" spans="1:9">
      <c r="A28" s="20">
        <v>13</v>
      </c>
      <c r="B28" s="29" t="s">
        <v>398</v>
      </c>
      <c r="C28" s="21"/>
      <c r="D28" s="21" t="s">
        <v>1583</v>
      </c>
      <c r="E28" s="21" t="s">
        <v>1489</v>
      </c>
      <c r="F28" s="30">
        <v>2016</v>
      </c>
      <c r="G28" s="78">
        <v>24</v>
      </c>
      <c r="H28" s="67"/>
      <c r="I28" s="67"/>
    </row>
    <row r="29" ht="38.25" spans="1:9">
      <c r="A29" s="20"/>
      <c r="B29" s="29"/>
      <c r="C29" s="21"/>
      <c r="D29" s="21" t="s">
        <v>1584</v>
      </c>
      <c r="E29" s="21" t="s">
        <v>1491</v>
      </c>
      <c r="F29" s="30">
        <v>2018</v>
      </c>
      <c r="G29" s="77">
        <v>25</v>
      </c>
      <c r="H29" s="67"/>
      <c r="I29" s="67"/>
    </row>
    <row r="30" ht="59" customHeight="1" spans="1:9">
      <c r="A30" s="20">
        <v>14</v>
      </c>
      <c r="B30" s="29" t="s">
        <v>404</v>
      </c>
      <c r="C30" s="21"/>
      <c r="D30" s="21" t="s">
        <v>1585</v>
      </c>
      <c r="E30" s="21" t="s">
        <v>1500</v>
      </c>
      <c r="F30" s="30">
        <v>2016</v>
      </c>
      <c r="G30" s="78">
        <v>26</v>
      </c>
      <c r="H30" s="67"/>
      <c r="I30" s="67"/>
    </row>
    <row r="31" ht="49" customHeight="1" spans="1:9">
      <c r="A31" s="20"/>
      <c r="B31" s="29"/>
      <c r="C31" s="21"/>
      <c r="D31" s="21" t="s">
        <v>1586</v>
      </c>
      <c r="E31" s="21" t="s">
        <v>1502</v>
      </c>
      <c r="F31" s="30">
        <v>2018</v>
      </c>
      <c r="G31" s="77">
        <v>27</v>
      </c>
      <c r="H31" s="67"/>
      <c r="I31" s="67"/>
    </row>
    <row r="32" ht="51" spans="1:9">
      <c r="A32" s="20">
        <v>15</v>
      </c>
      <c r="B32" s="29" t="s">
        <v>409</v>
      </c>
      <c r="C32" s="21"/>
      <c r="D32" s="21" t="s">
        <v>1587</v>
      </c>
      <c r="E32" s="21" t="s">
        <v>1516</v>
      </c>
      <c r="F32" s="30">
        <v>2018</v>
      </c>
      <c r="G32" s="78">
        <v>28</v>
      </c>
      <c r="H32" s="67"/>
      <c r="I32" s="67"/>
    </row>
    <row r="33" ht="38.25" spans="1:9">
      <c r="A33" s="20"/>
      <c r="B33" s="29"/>
      <c r="C33" s="21"/>
      <c r="D33" s="21" t="s">
        <v>1588</v>
      </c>
      <c r="E33" s="21" t="s">
        <v>1511</v>
      </c>
      <c r="F33" s="30">
        <v>2016</v>
      </c>
      <c r="G33" s="77">
        <v>29</v>
      </c>
      <c r="H33" s="67"/>
      <c r="I33" s="67"/>
    </row>
    <row r="34" ht="38.25" spans="1:9">
      <c r="A34" s="20">
        <v>16</v>
      </c>
      <c r="B34" s="29" t="s">
        <v>417</v>
      </c>
      <c r="C34" s="21"/>
      <c r="D34" s="21" t="s">
        <v>1589</v>
      </c>
      <c r="E34" s="21" t="s">
        <v>1521</v>
      </c>
      <c r="F34" s="30">
        <v>2018</v>
      </c>
      <c r="G34" s="78">
        <v>30</v>
      </c>
      <c r="H34" s="67"/>
      <c r="I34" s="67"/>
    </row>
    <row r="35" ht="25.5" spans="1:9">
      <c r="A35" s="20">
        <v>17</v>
      </c>
      <c r="B35" s="29" t="s">
        <v>425</v>
      </c>
      <c r="C35" s="21"/>
      <c r="D35" s="21" t="s">
        <v>1590</v>
      </c>
      <c r="E35" s="21" t="s">
        <v>1530</v>
      </c>
      <c r="F35" s="30">
        <v>2018</v>
      </c>
      <c r="G35" s="77">
        <v>31</v>
      </c>
      <c r="H35" s="67"/>
      <c r="I35" s="67"/>
    </row>
    <row r="36" ht="17" customHeight="1" spans="1:9">
      <c r="A36" s="20">
        <v>18</v>
      </c>
      <c r="B36" s="29" t="s">
        <v>430</v>
      </c>
      <c r="C36" s="21"/>
      <c r="D36" s="21" t="s">
        <v>1591</v>
      </c>
      <c r="E36" s="21" t="s">
        <v>1534</v>
      </c>
      <c r="F36" s="30">
        <v>2017</v>
      </c>
      <c r="G36" s="78">
        <v>32</v>
      </c>
      <c r="H36" s="67"/>
      <c r="I36" s="67"/>
    </row>
    <row r="37" ht="56" customHeight="1" spans="1:9">
      <c r="A37" s="20"/>
      <c r="B37" s="29"/>
      <c r="C37" s="21"/>
      <c r="D37" s="21" t="s">
        <v>1592</v>
      </c>
      <c r="E37" s="21" t="s">
        <v>1542</v>
      </c>
      <c r="F37" s="30">
        <v>2018</v>
      </c>
      <c r="G37" s="77">
        <v>33</v>
      </c>
      <c r="H37" s="67"/>
      <c r="I37" s="67"/>
    </row>
    <row r="38" spans="7:9">
      <c r="G38" s="80"/>
      <c r="H38" s="67"/>
      <c r="I38" s="67"/>
    </row>
  </sheetData>
  <hyperlinks>
    <hyperlink ref="G1" location="'Daftar Tabel'!A1" display="&lt;&lt;&lt; Daftar Tabel"/>
  </hyperlink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37"/>
  <sheetViews>
    <sheetView zoomScale="90" zoomScaleNormal="90" workbookViewId="0">
      <pane xSplit="1" ySplit="5" topLeftCell="B6" activePane="bottomRight" state="frozen"/>
      <selection/>
      <selection pane="topRight"/>
      <selection pane="bottomLeft"/>
      <selection pane="bottomRight" activeCell="H10" sqref="H10"/>
    </sheetView>
  </sheetViews>
  <sheetFormatPr defaultColWidth="8.81904761904762" defaultRowHeight="15" outlineLevelCol="7"/>
  <cols>
    <col min="1" max="1" width="5.54285714285714" style="33" customWidth="1"/>
    <col min="2" max="2" width="19.2857142857143" style="33" customWidth="1"/>
    <col min="3" max="3" width="14.1809523809524" style="33" customWidth="1"/>
    <col min="4" max="4" width="16.2666666666667" style="33" customWidth="1"/>
    <col min="5" max="5" width="45" style="33" customWidth="1"/>
    <col min="6" max="6" width="12.7238095238095" style="33" customWidth="1"/>
    <col min="7" max="7" width="14.5428571428571" style="33" customWidth="1"/>
    <col min="8" max="16384" width="8.81904761904762" style="33"/>
  </cols>
  <sheetData>
    <row r="1" spans="1:7">
      <c r="A1" s="17" t="s">
        <v>99</v>
      </c>
      <c r="G1" s="3" t="s">
        <v>135</v>
      </c>
    </row>
    <row r="2" spans="1:1">
      <c r="A2" s="17"/>
    </row>
    <row r="3" spans="1:1">
      <c r="A3" s="18" t="s">
        <v>1593</v>
      </c>
    </row>
    <row r="4" ht="44" customHeight="1" spans="1:6">
      <c r="A4" s="5" t="s">
        <v>203</v>
      </c>
      <c r="B4" s="53" t="s">
        <v>285</v>
      </c>
      <c r="C4" s="5" t="s">
        <v>1558</v>
      </c>
      <c r="D4" s="5" t="s">
        <v>1559</v>
      </c>
      <c r="E4" s="5" t="s">
        <v>1594</v>
      </c>
      <c r="F4" s="5" t="s">
        <v>1383</v>
      </c>
    </row>
    <row r="5" spans="1:6">
      <c r="A5" s="19">
        <v>1</v>
      </c>
      <c r="B5" s="19">
        <v>2</v>
      </c>
      <c r="C5" s="19">
        <v>3</v>
      </c>
      <c r="D5" s="19">
        <v>4</v>
      </c>
      <c r="E5" s="19">
        <v>5</v>
      </c>
      <c r="F5" s="19">
        <v>6</v>
      </c>
    </row>
    <row r="6" ht="38.25" spans="1:8">
      <c r="A6" s="20">
        <v>1</v>
      </c>
      <c r="B6" s="29" t="s">
        <v>295</v>
      </c>
      <c r="C6" s="21"/>
      <c r="D6" s="21" t="s">
        <v>1561</v>
      </c>
      <c r="E6" s="65" t="s">
        <v>1595</v>
      </c>
      <c r="F6" s="30">
        <v>2017</v>
      </c>
      <c r="G6" s="66">
        <v>1</v>
      </c>
      <c r="H6" s="67"/>
    </row>
    <row r="7" ht="25.5" spans="1:8">
      <c r="A7" s="20"/>
      <c r="B7" s="29"/>
      <c r="C7" s="21"/>
      <c r="D7" s="21" t="s">
        <v>1562</v>
      </c>
      <c r="E7" s="68" t="s">
        <v>1596</v>
      </c>
      <c r="F7" s="30">
        <v>2018</v>
      </c>
      <c r="G7" s="69">
        <v>2</v>
      </c>
      <c r="H7" s="67"/>
    </row>
    <row r="8" ht="38.25" spans="1:8">
      <c r="A8" s="20">
        <v>2</v>
      </c>
      <c r="B8" s="29" t="s">
        <v>305</v>
      </c>
      <c r="C8" s="21"/>
      <c r="D8" s="21" t="s">
        <v>1563</v>
      </c>
      <c r="E8" s="65" t="s">
        <v>1597</v>
      </c>
      <c r="F8" s="30">
        <v>2018</v>
      </c>
      <c r="G8" s="66">
        <v>3</v>
      </c>
      <c r="H8" s="67"/>
    </row>
    <row r="9" ht="51" spans="1:8">
      <c r="A9" s="20"/>
      <c r="B9" s="29"/>
      <c r="C9" s="21"/>
      <c r="D9" s="21" t="s">
        <v>1564</v>
      </c>
      <c r="E9" s="70" t="s">
        <v>1598</v>
      </c>
      <c r="F9" s="30">
        <v>2018</v>
      </c>
      <c r="G9" s="69">
        <v>4</v>
      </c>
      <c r="H9" s="67"/>
    </row>
    <row r="10" ht="38.25" spans="2:8">
      <c r="B10" s="29"/>
      <c r="C10" s="21"/>
      <c r="D10" s="21" t="s">
        <v>1565</v>
      </c>
      <c r="E10" s="70" t="s">
        <v>1599</v>
      </c>
      <c r="F10" s="30">
        <v>2018</v>
      </c>
      <c r="G10" s="66">
        <v>5</v>
      </c>
      <c r="H10" s="67"/>
    </row>
    <row r="11" ht="25.5" spans="1:8">
      <c r="A11" s="20">
        <v>3</v>
      </c>
      <c r="B11" s="29" t="s">
        <v>311</v>
      </c>
      <c r="C11" s="21"/>
      <c r="D11" s="21" t="s">
        <v>1566</v>
      </c>
      <c r="E11" s="65" t="s">
        <v>1600</v>
      </c>
      <c r="F11" s="30">
        <v>2017</v>
      </c>
      <c r="G11" s="69">
        <v>6</v>
      </c>
      <c r="H11" s="67"/>
    </row>
    <row r="12" ht="38.25" spans="1:8">
      <c r="A12" s="20">
        <v>5</v>
      </c>
      <c r="B12" s="29" t="s">
        <v>324</v>
      </c>
      <c r="C12" s="21"/>
      <c r="D12" s="21" t="s">
        <v>1567</v>
      </c>
      <c r="E12" s="65" t="s">
        <v>1601</v>
      </c>
      <c r="F12" s="30">
        <v>2018</v>
      </c>
      <c r="G12" s="66">
        <v>7</v>
      </c>
      <c r="H12" s="67"/>
    </row>
    <row r="13" ht="38.25" spans="1:8">
      <c r="A13" s="20">
        <v>8</v>
      </c>
      <c r="B13" s="29" t="s">
        <v>346</v>
      </c>
      <c r="C13" s="21"/>
      <c r="D13" s="21" t="s">
        <v>1568</v>
      </c>
      <c r="E13" s="65" t="s">
        <v>1602</v>
      </c>
      <c r="F13" s="30">
        <v>2017</v>
      </c>
      <c r="G13" s="69">
        <v>8</v>
      </c>
      <c r="H13" s="71"/>
    </row>
    <row r="14" ht="25.5" spans="1:8">
      <c r="A14" s="20">
        <v>9</v>
      </c>
      <c r="B14" s="29" t="s">
        <v>352</v>
      </c>
      <c r="C14" s="21"/>
      <c r="D14" s="21" t="s">
        <v>1569</v>
      </c>
      <c r="E14" s="72" t="s">
        <v>1435</v>
      </c>
      <c r="F14" s="30">
        <v>2016</v>
      </c>
      <c r="G14" s="66">
        <v>9</v>
      </c>
      <c r="H14" s="73"/>
    </row>
    <row r="15" ht="38.25" spans="2:8">
      <c r="B15" s="29"/>
      <c r="C15" s="21"/>
      <c r="D15" s="21" t="s">
        <v>1570</v>
      </c>
      <c r="E15" s="74" t="s">
        <v>1603</v>
      </c>
      <c r="F15" s="30">
        <v>2018</v>
      </c>
      <c r="G15" s="69">
        <v>10</v>
      </c>
      <c r="H15" s="67"/>
    </row>
    <row r="16" ht="38.25" spans="1:8">
      <c r="A16" s="20"/>
      <c r="B16" s="29"/>
      <c r="C16" s="21"/>
      <c r="D16" s="21" t="s">
        <v>1571</v>
      </c>
      <c r="E16" s="74" t="s">
        <v>1604</v>
      </c>
      <c r="F16" s="30">
        <v>2018</v>
      </c>
      <c r="G16" s="66">
        <v>11</v>
      </c>
      <c r="H16" s="67"/>
    </row>
    <row r="17" ht="25.5" spans="1:8">
      <c r="A17" s="20">
        <v>10</v>
      </c>
      <c r="B17" s="29" t="s">
        <v>456</v>
      </c>
      <c r="C17" s="21"/>
      <c r="D17" s="21" t="s">
        <v>1572</v>
      </c>
      <c r="E17" s="74" t="s">
        <v>1605</v>
      </c>
      <c r="F17" s="30">
        <v>2016</v>
      </c>
      <c r="G17" s="69">
        <v>12</v>
      </c>
      <c r="H17" s="67"/>
    </row>
    <row r="18" ht="38.25" spans="1:8">
      <c r="A18" s="20"/>
      <c r="B18" s="29"/>
      <c r="C18" s="21"/>
      <c r="D18" s="21" t="s">
        <v>1573</v>
      </c>
      <c r="E18" s="74" t="s">
        <v>1606</v>
      </c>
      <c r="F18" s="30">
        <v>2018</v>
      </c>
      <c r="G18" s="66">
        <v>13</v>
      </c>
      <c r="H18" s="67"/>
    </row>
    <row r="19" ht="25.5" spans="1:8">
      <c r="A19" s="20">
        <v>12</v>
      </c>
      <c r="B19" s="29" t="s">
        <v>370</v>
      </c>
      <c r="C19" s="21"/>
      <c r="D19" s="21" t="s">
        <v>1574</v>
      </c>
      <c r="E19" s="72" t="s">
        <v>1607</v>
      </c>
      <c r="F19" s="30">
        <v>2016</v>
      </c>
      <c r="G19" s="69">
        <v>14</v>
      </c>
      <c r="H19" s="67"/>
    </row>
    <row r="20" ht="25.5" spans="1:8">
      <c r="A20" s="20">
        <v>13</v>
      </c>
      <c r="B20" s="29" t="s">
        <v>374</v>
      </c>
      <c r="C20" s="21"/>
      <c r="D20" s="21" t="s">
        <v>1575</v>
      </c>
      <c r="E20" s="75" t="s">
        <v>1608</v>
      </c>
      <c r="F20" s="30">
        <v>2017</v>
      </c>
      <c r="G20" s="66">
        <v>15</v>
      </c>
      <c r="H20" s="67"/>
    </row>
    <row r="21" ht="25.5" spans="2:8">
      <c r="B21" s="29"/>
      <c r="C21" s="21"/>
      <c r="D21" s="21" t="s">
        <v>1576</v>
      </c>
      <c r="E21" s="75" t="s">
        <v>1609</v>
      </c>
      <c r="F21" s="30">
        <v>2018</v>
      </c>
      <c r="G21" s="69">
        <v>16</v>
      </c>
      <c r="H21" s="67"/>
    </row>
    <row r="22" ht="25.5" spans="1:8">
      <c r="A22" s="20"/>
      <c r="B22" s="29"/>
      <c r="C22" s="21"/>
      <c r="D22" s="21" t="s">
        <v>1577</v>
      </c>
      <c r="E22" s="75" t="s">
        <v>1610</v>
      </c>
      <c r="F22" s="30">
        <v>2016</v>
      </c>
      <c r="G22" s="66">
        <v>17</v>
      </c>
      <c r="H22" s="67"/>
    </row>
    <row r="23" ht="38.25" spans="1:8">
      <c r="A23" s="20"/>
      <c r="B23" s="29"/>
      <c r="C23" s="21"/>
      <c r="D23" s="21" t="s">
        <v>1578</v>
      </c>
      <c r="E23" s="75" t="s">
        <v>1611</v>
      </c>
      <c r="F23" s="30">
        <v>2018</v>
      </c>
      <c r="G23" s="69">
        <v>18</v>
      </c>
      <c r="H23" s="67"/>
    </row>
    <row r="24" ht="38.25" spans="1:8">
      <c r="A24" s="20">
        <v>15</v>
      </c>
      <c r="B24" s="29" t="s">
        <v>385</v>
      </c>
      <c r="C24" s="21"/>
      <c r="D24" s="21" t="s">
        <v>1579</v>
      </c>
      <c r="E24" s="75" t="s">
        <v>1612</v>
      </c>
      <c r="F24" s="30">
        <v>2017</v>
      </c>
      <c r="G24" s="66">
        <v>19</v>
      </c>
      <c r="H24" s="67"/>
    </row>
    <row r="25" ht="38.25" spans="1:8">
      <c r="A25" s="20">
        <v>16</v>
      </c>
      <c r="B25" s="29" t="s">
        <v>391</v>
      </c>
      <c r="C25" s="21"/>
      <c r="D25" s="21" t="s">
        <v>1580</v>
      </c>
      <c r="E25" s="75" t="s">
        <v>1613</v>
      </c>
      <c r="F25" s="30">
        <v>2017</v>
      </c>
      <c r="G25" s="69">
        <v>20</v>
      </c>
      <c r="H25" s="67"/>
    </row>
    <row r="26" ht="51" spans="2:8">
      <c r="B26" s="29"/>
      <c r="C26" s="21"/>
      <c r="D26" s="21" t="s">
        <v>1581</v>
      </c>
      <c r="E26" s="75" t="s">
        <v>1614</v>
      </c>
      <c r="F26" s="30">
        <v>2016</v>
      </c>
      <c r="G26" s="66">
        <v>21</v>
      </c>
      <c r="H26" s="67"/>
    </row>
    <row r="27" ht="38.25" spans="1:8">
      <c r="A27" s="20"/>
      <c r="B27" s="29"/>
      <c r="C27" s="21"/>
      <c r="D27" s="21" t="s">
        <v>1582</v>
      </c>
      <c r="E27" s="75" t="s">
        <v>1615</v>
      </c>
      <c r="F27" s="30">
        <v>2017</v>
      </c>
      <c r="G27" s="69">
        <v>22</v>
      </c>
      <c r="H27" s="67"/>
    </row>
    <row r="28" ht="25.5" spans="1:8">
      <c r="A28" s="20">
        <v>17</v>
      </c>
      <c r="B28" s="29" t="s">
        <v>398</v>
      </c>
      <c r="C28" s="21"/>
      <c r="D28" s="21" t="s">
        <v>1583</v>
      </c>
      <c r="E28" s="75" t="s">
        <v>1616</v>
      </c>
      <c r="F28" s="30">
        <v>2016</v>
      </c>
      <c r="G28" s="66">
        <v>23</v>
      </c>
      <c r="H28" s="67"/>
    </row>
    <row r="29" ht="38.25" spans="1:8">
      <c r="A29" s="20"/>
      <c r="B29" s="29"/>
      <c r="C29" s="21"/>
      <c r="D29" s="21" t="s">
        <v>1584</v>
      </c>
      <c r="E29" s="75" t="s">
        <v>1617</v>
      </c>
      <c r="F29" s="30">
        <v>2018</v>
      </c>
      <c r="G29" s="69">
        <v>24</v>
      </c>
      <c r="H29" s="67"/>
    </row>
    <row r="30" ht="51" spans="1:8">
      <c r="A30" s="20">
        <v>18</v>
      </c>
      <c r="B30" s="29" t="s">
        <v>404</v>
      </c>
      <c r="C30" s="21"/>
      <c r="D30" s="21" t="s">
        <v>1585</v>
      </c>
      <c r="E30" s="75" t="s">
        <v>1618</v>
      </c>
      <c r="F30" s="30">
        <v>2016</v>
      </c>
      <c r="G30" s="66">
        <v>25</v>
      </c>
      <c r="H30" s="67"/>
    </row>
    <row r="31" ht="38.25" spans="1:8">
      <c r="A31" s="20"/>
      <c r="B31" s="29"/>
      <c r="C31" s="21"/>
      <c r="D31" s="21" t="s">
        <v>1586</v>
      </c>
      <c r="E31" s="75" t="s">
        <v>1619</v>
      </c>
      <c r="F31" s="30">
        <v>2018</v>
      </c>
      <c r="G31" s="69">
        <v>26</v>
      </c>
      <c r="H31" s="67"/>
    </row>
    <row r="32" ht="38.25" spans="1:8">
      <c r="A32" s="20">
        <v>19</v>
      </c>
      <c r="B32" s="29" t="s">
        <v>409</v>
      </c>
      <c r="C32" s="21"/>
      <c r="D32" s="21" t="s">
        <v>1587</v>
      </c>
      <c r="E32" s="75" t="s">
        <v>1620</v>
      </c>
      <c r="F32" s="30">
        <v>2018</v>
      </c>
      <c r="G32" s="66">
        <v>27</v>
      </c>
      <c r="H32" s="67"/>
    </row>
    <row r="33" ht="38.25" spans="1:8">
      <c r="A33" s="20"/>
      <c r="B33" s="29"/>
      <c r="C33" s="21"/>
      <c r="D33" s="21" t="s">
        <v>1588</v>
      </c>
      <c r="E33" s="75" t="s">
        <v>1621</v>
      </c>
      <c r="F33" s="30">
        <v>2016</v>
      </c>
      <c r="G33" s="69">
        <v>28</v>
      </c>
      <c r="H33" s="67"/>
    </row>
    <row r="34" ht="38.25" spans="1:8">
      <c r="A34" s="20">
        <v>20</v>
      </c>
      <c r="B34" s="29" t="s">
        <v>417</v>
      </c>
      <c r="C34" s="21"/>
      <c r="D34" s="21" t="s">
        <v>1589</v>
      </c>
      <c r="E34" s="75" t="s">
        <v>1622</v>
      </c>
      <c r="F34" s="30">
        <v>2018</v>
      </c>
      <c r="G34" s="66">
        <v>29</v>
      </c>
      <c r="H34" s="67"/>
    </row>
    <row r="35" ht="38.25" spans="1:8">
      <c r="A35" s="20">
        <v>21</v>
      </c>
      <c r="B35" s="29" t="s">
        <v>425</v>
      </c>
      <c r="C35" s="21"/>
      <c r="D35" s="21" t="s">
        <v>1590</v>
      </c>
      <c r="E35" s="75" t="s">
        <v>1623</v>
      </c>
      <c r="F35" s="30">
        <v>2018</v>
      </c>
      <c r="G35" s="69">
        <v>30</v>
      </c>
      <c r="H35" s="67"/>
    </row>
    <row r="36" ht="25.5" spans="1:8">
      <c r="A36" s="20">
        <v>22</v>
      </c>
      <c r="B36" s="29" t="s">
        <v>430</v>
      </c>
      <c r="C36" s="21"/>
      <c r="D36" s="21" t="s">
        <v>1591</v>
      </c>
      <c r="E36" s="75" t="s">
        <v>1624</v>
      </c>
      <c r="F36" s="30">
        <v>2017</v>
      </c>
      <c r="G36" s="66">
        <v>31</v>
      </c>
      <c r="H36" s="67"/>
    </row>
    <row r="37" ht="38.25" spans="1:8">
      <c r="A37" s="20"/>
      <c r="B37" s="29"/>
      <c r="C37" s="21"/>
      <c r="D37" s="21" t="s">
        <v>1592</v>
      </c>
      <c r="E37" s="75" t="s">
        <v>1625</v>
      </c>
      <c r="F37" s="30">
        <v>2018</v>
      </c>
      <c r="G37" s="69">
        <v>32</v>
      </c>
      <c r="H37" s="67"/>
    </row>
  </sheetData>
  <hyperlinks>
    <hyperlink ref="G1" location="'Daftar Tabel'!A1" display="&lt;&lt;&lt; Daftar Tabel"/>
  </hyperlink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zoomScale="90" zoomScaleNormal="90" workbookViewId="0">
      <pane xSplit="1" ySplit="5" topLeftCell="B6" activePane="bottomRight" state="frozen"/>
      <selection/>
      <selection pane="topRight"/>
      <selection pane="bottomLeft"/>
      <selection pane="bottomRight" activeCell="G1" sqref="G1"/>
    </sheetView>
  </sheetViews>
  <sheetFormatPr defaultColWidth="8.81904761904762" defaultRowHeight="15" outlineLevelRow="7" outlineLevelCol="6"/>
  <cols>
    <col min="1" max="1" width="5.54285714285714" style="33" customWidth="1"/>
    <col min="2" max="2" width="16.5428571428571" style="33" customWidth="1"/>
    <col min="3" max="3" width="14.1809523809524" style="33" customWidth="1"/>
    <col min="4" max="4" width="16.2666666666667" style="33" customWidth="1"/>
    <col min="5" max="5" width="14.3619047619048" style="33" customWidth="1"/>
    <col min="6" max="6" width="12.7238095238095" style="33" customWidth="1"/>
    <col min="7" max="7" width="14.5428571428571" style="33" customWidth="1"/>
    <col min="8" max="16384" width="8.81904761904762" style="33"/>
  </cols>
  <sheetData>
    <row r="1" spans="1:7">
      <c r="A1" s="17" t="s">
        <v>101</v>
      </c>
      <c r="G1" s="64" t="s">
        <v>135</v>
      </c>
    </row>
    <row r="2" spans="1:1">
      <c r="A2" s="17"/>
    </row>
    <row r="3" spans="1:1">
      <c r="A3" s="18" t="s">
        <v>1626</v>
      </c>
    </row>
    <row r="4" ht="39.5" customHeight="1" spans="1:6">
      <c r="A4" s="5" t="s">
        <v>203</v>
      </c>
      <c r="B4" s="53" t="s">
        <v>285</v>
      </c>
      <c r="C4" s="5" t="s">
        <v>1627</v>
      </c>
      <c r="D4" s="5" t="s">
        <v>1559</v>
      </c>
      <c r="E4" s="5" t="s">
        <v>1560</v>
      </c>
      <c r="F4" s="5" t="s">
        <v>1383</v>
      </c>
    </row>
    <row r="5" spans="1:6">
      <c r="A5" s="19">
        <v>1</v>
      </c>
      <c r="B5" s="19">
        <v>2</v>
      </c>
      <c r="C5" s="19">
        <v>3</v>
      </c>
      <c r="D5" s="19">
        <v>4</v>
      </c>
      <c r="E5" s="19">
        <v>5</v>
      </c>
      <c r="F5" s="19">
        <v>6</v>
      </c>
    </row>
    <row r="6" spans="1:6">
      <c r="A6" s="20">
        <v>1</v>
      </c>
      <c r="B6" s="32"/>
      <c r="C6" s="21"/>
      <c r="D6" s="21"/>
      <c r="E6" s="21"/>
      <c r="F6" s="21"/>
    </row>
    <row r="7" spans="1:6">
      <c r="A7" s="20">
        <v>2</v>
      </c>
      <c r="B7" s="32"/>
      <c r="C7" s="21"/>
      <c r="D7" s="21"/>
      <c r="E7" s="21"/>
      <c r="F7" s="21"/>
    </row>
    <row r="8" spans="1:6">
      <c r="A8" s="20">
        <v>3</v>
      </c>
      <c r="B8" s="32"/>
      <c r="C8" s="21"/>
      <c r="D8" s="21"/>
      <c r="E8" s="21"/>
      <c r="F8" s="21"/>
    </row>
  </sheetData>
  <hyperlinks>
    <hyperlink ref="G1" location="'Daftar Tabel'!A1" display="&lt;&lt;&lt; Daftar Tabel"/>
  </hyperlink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12"/>
  <sheetViews>
    <sheetView workbookViewId="0">
      <pane xSplit="1" ySplit="5" topLeftCell="B6" activePane="bottomRight" state="frozen"/>
      <selection/>
      <selection pane="topRight"/>
      <selection pane="bottomLeft"/>
      <selection pane="bottomRight" activeCell="I8" sqref="I8"/>
    </sheetView>
  </sheetViews>
  <sheetFormatPr defaultColWidth="8.81904761904762" defaultRowHeight="15" outlineLevelCol="6"/>
  <cols>
    <col min="1" max="1" width="5.54285714285714" style="33" customWidth="1"/>
    <col min="2" max="2" width="13" style="33" customWidth="1"/>
    <col min="3" max="6" width="10.5428571428571" style="33" customWidth="1"/>
    <col min="7" max="7" width="14.5428571428571" style="33" customWidth="1"/>
    <col min="8" max="16384" width="8.81904761904762" style="33"/>
  </cols>
  <sheetData>
    <row r="1" spans="1:7">
      <c r="A1" s="17" t="s">
        <v>102</v>
      </c>
      <c r="G1" s="3" t="s">
        <v>135</v>
      </c>
    </row>
    <row r="2" spans="1:1">
      <c r="A2" s="17"/>
    </row>
    <row r="3" spans="1:6">
      <c r="A3" s="44" t="s">
        <v>203</v>
      </c>
      <c r="B3" s="44" t="s">
        <v>1628</v>
      </c>
      <c r="C3" s="44" t="s">
        <v>1629</v>
      </c>
      <c r="D3" s="44" t="s">
        <v>1630</v>
      </c>
      <c r="E3" s="44"/>
      <c r="F3" s="44"/>
    </row>
    <row r="4" spans="1:6">
      <c r="A4" s="44"/>
      <c r="B4" s="44"/>
      <c r="C4" s="44"/>
      <c r="D4" s="44" t="s">
        <v>1631</v>
      </c>
      <c r="E4" s="44" t="s">
        <v>1307</v>
      </c>
      <c r="F4" s="44" t="s">
        <v>1632</v>
      </c>
    </row>
    <row r="5" spans="1:6">
      <c r="A5" s="45">
        <v>1</v>
      </c>
      <c r="B5" s="45">
        <v>2</v>
      </c>
      <c r="C5" s="45">
        <v>3</v>
      </c>
      <c r="D5" s="45">
        <v>4</v>
      </c>
      <c r="E5" s="45">
        <v>5</v>
      </c>
      <c r="F5" s="45">
        <v>6</v>
      </c>
    </row>
    <row r="6" spans="1:6">
      <c r="A6" s="20">
        <v>1</v>
      </c>
      <c r="B6" s="20" t="s">
        <v>276</v>
      </c>
      <c r="C6" s="21">
        <v>11</v>
      </c>
      <c r="D6" s="21">
        <v>3.38</v>
      </c>
      <c r="E6" s="21">
        <v>3.81</v>
      </c>
      <c r="F6" s="21">
        <v>4</v>
      </c>
    </row>
    <row r="7" spans="1:6">
      <c r="A7" s="20">
        <v>2</v>
      </c>
      <c r="B7" s="20" t="s">
        <v>277</v>
      </c>
      <c r="C7" s="21">
        <v>22</v>
      </c>
      <c r="D7" s="21">
        <v>3.39</v>
      </c>
      <c r="E7" s="21">
        <v>3.84</v>
      </c>
      <c r="F7" s="21">
        <v>4</v>
      </c>
    </row>
    <row r="8" spans="1:6">
      <c r="A8" s="20">
        <v>3</v>
      </c>
      <c r="B8" s="20" t="s">
        <v>278</v>
      </c>
      <c r="C8" s="21">
        <v>8</v>
      </c>
      <c r="D8" s="21">
        <v>3.47</v>
      </c>
      <c r="E8" s="21">
        <v>3.74</v>
      </c>
      <c r="F8" s="21">
        <v>4</v>
      </c>
    </row>
    <row r="10" spans="3:5">
      <c r="C10" s="62"/>
      <c r="D10" s="62"/>
      <c r="E10" s="62"/>
    </row>
    <row r="11" spans="3:5">
      <c r="C11" s="63"/>
      <c r="D11" s="63"/>
      <c r="E11" s="63"/>
    </row>
    <row r="12" spans="3:5">
      <c r="C12" s="63"/>
      <c r="D12" s="63"/>
      <c r="E12" s="63"/>
    </row>
  </sheetData>
  <mergeCells count="4">
    <mergeCell ref="D3:F3"/>
    <mergeCell ref="A3:A4"/>
    <mergeCell ref="B3:B4"/>
    <mergeCell ref="C3:C4"/>
  </mergeCells>
  <hyperlinks>
    <hyperlink ref="G1" location="'Daftar Tabel'!A1" display="&lt;&lt;&lt; Daftar Tabel"/>
  </hyperlink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W47"/>
  <sheetViews>
    <sheetView zoomScale="60" zoomScaleNormal="60" workbookViewId="0">
      <selection activeCell="E25" sqref="E25:E27"/>
    </sheetView>
  </sheetViews>
  <sheetFormatPr defaultColWidth="9" defaultRowHeight="15"/>
  <cols>
    <col min="1" max="1" width="5.62857142857143" customWidth="1"/>
    <col min="2" max="3" width="17.8190476190476" customWidth="1"/>
    <col min="4" max="4" width="21.1047619047619" customWidth="1"/>
    <col min="5" max="5" width="22.3809523809524" customWidth="1"/>
    <col min="6" max="7" width="17.8190476190476" customWidth="1"/>
    <col min="8" max="8" width="14.6285714285714" customWidth="1"/>
    <col min="11" max="11" width="19.1047619047619" customWidth="1"/>
    <col min="12" max="12" width="14.2857142857143" customWidth="1"/>
    <col min="19" max="19" width="24.7619047619048" customWidth="1"/>
  </cols>
  <sheetData>
    <row r="1" spans="1:8">
      <c r="A1" s="33" t="s">
        <v>134</v>
      </c>
      <c r="B1" s="33"/>
      <c r="C1" s="33"/>
      <c r="D1" s="33"/>
      <c r="E1" s="33"/>
      <c r="F1" s="33"/>
      <c r="G1" s="33"/>
      <c r="H1" s="64" t="s">
        <v>135</v>
      </c>
    </row>
    <row r="2" hidden="1" spans="1:7">
      <c r="A2" s="33"/>
      <c r="B2" s="33"/>
      <c r="C2" s="33"/>
      <c r="D2" s="33"/>
      <c r="E2" s="33"/>
      <c r="F2" s="33"/>
      <c r="G2" s="33"/>
    </row>
    <row r="3" hidden="1" spans="1:7">
      <c r="A3" s="33"/>
      <c r="B3" s="33" t="s">
        <v>136</v>
      </c>
      <c r="C3" s="33"/>
      <c r="D3" s="33"/>
      <c r="E3" s="33"/>
      <c r="F3" s="33"/>
      <c r="G3" s="33"/>
    </row>
    <row r="4" hidden="1" spans="1:7">
      <c r="A4" s="33"/>
      <c r="B4" s="33"/>
      <c r="C4" s="33"/>
      <c r="D4" s="33"/>
      <c r="E4" s="33"/>
      <c r="F4" s="33"/>
      <c r="G4" s="33"/>
    </row>
    <row r="5" hidden="1" spans="1:7">
      <c r="A5" s="33"/>
      <c r="B5" s="33" t="s">
        <v>137</v>
      </c>
      <c r="C5" s="33"/>
      <c r="D5" s="33"/>
      <c r="E5" s="33"/>
      <c r="F5" s="33"/>
      <c r="G5" s="33"/>
    </row>
    <row r="6" hidden="1" spans="1:7">
      <c r="A6" s="33"/>
      <c r="B6" s="33" t="s">
        <v>138</v>
      </c>
      <c r="C6" s="33"/>
      <c r="D6" s="33"/>
      <c r="E6" s="33"/>
      <c r="F6" s="33"/>
      <c r="G6" s="33"/>
    </row>
    <row r="7" hidden="1" spans="1:7">
      <c r="A7" s="33"/>
      <c r="B7" s="33" t="s">
        <v>139</v>
      </c>
      <c r="C7" s="33"/>
      <c r="D7" s="33"/>
      <c r="E7" s="33"/>
      <c r="F7" s="33"/>
      <c r="G7" s="33"/>
    </row>
    <row r="8" hidden="1" spans="1:7">
      <c r="A8" s="33"/>
      <c r="B8" s="33" t="s">
        <v>140</v>
      </c>
      <c r="C8" s="33"/>
      <c r="D8" s="33"/>
      <c r="E8" s="33"/>
      <c r="F8" s="33"/>
      <c r="G8" s="33"/>
    </row>
    <row r="9" hidden="1" spans="1:7">
      <c r="A9" s="33"/>
      <c r="B9" s="33" t="s">
        <v>141</v>
      </c>
      <c r="C9" s="33"/>
      <c r="D9" s="33"/>
      <c r="E9" s="33"/>
      <c r="F9" s="33"/>
      <c r="G9" s="33"/>
    </row>
    <row r="10" hidden="1" spans="1:7">
      <c r="A10" s="33"/>
      <c r="B10" s="33" t="s">
        <v>142</v>
      </c>
      <c r="C10" s="33"/>
      <c r="D10" s="33"/>
      <c r="E10" s="33"/>
      <c r="F10" s="33"/>
      <c r="G10" s="33"/>
    </row>
    <row r="11" hidden="1" spans="1:7">
      <c r="A11" s="33"/>
      <c r="B11" s="33" t="s">
        <v>143</v>
      </c>
      <c r="C11" s="33"/>
      <c r="D11" s="33"/>
      <c r="E11" s="33"/>
      <c r="F11" s="33"/>
      <c r="G11" s="33"/>
    </row>
    <row r="12" hidden="1" spans="1:7">
      <c r="A12" s="33"/>
      <c r="B12" s="33" t="s">
        <v>144</v>
      </c>
      <c r="C12" s="33"/>
      <c r="D12" s="33"/>
      <c r="E12" s="33"/>
      <c r="F12" s="33"/>
      <c r="G12" s="33"/>
    </row>
    <row r="13" spans="1:7">
      <c r="A13" s="33"/>
      <c r="B13" s="33"/>
      <c r="C13" s="33"/>
      <c r="D13" s="33"/>
      <c r="E13" s="33"/>
      <c r="F13" s="33"/>
      <c r="G13" s="33"/>
    </row>
    <row r="14" ht="26" customHeight="1" spans="1:7">
      <c r="A14" s="118" t="s">
        <v>50</v>
      </c>
      <c r="B14" s="118" t="s">
        <v>5</v>
      </c>
      <c r="C14" s="118" t="s">
        <v>145</v>
      </c>
      <c r="D14" s="136" t="s">
        <v>146</v>
      </c>
      <c r="E14" s="137"/>
      <c r="F14" s="138"/>
      <c r="G14" s="118" t="s">
        <v>147</v>
      </c>
    </row>
    <row r="15" spans="1:7">
      <c r="A15" s="56"/>
      <c r="B15" s="56"/>
      <c r="C15" s="56"/>
      <c r="D15" s="44" t="s">
        <v>148</v>
      </c>
      <c r="E15" s="44" t="s">
        <v>149</v>
      </c>
      <c r="F15" s="44" t="s">
        <v>150</v>
      </c>
      <c r="G15" s="56"/>
    </row>
    <row r="16" spans="1:7">
      <c r="A16" s="45">
        <v>1</v>
      </c>
      <c r="B16" s="45">
        <v>2</v>
      </c>
      <c r="C16" s="45">
        <v>2</v>
      </c>
      <c r="D16" s="45">
        <v>3</v>
      </c>
      <c r="E16" s="45"/>
      <c r="F16" s="45">
        <v>4</v>
      </c>
      <c r="G16" s="45">
        <v>8</v>
      </c>
    </row>
    <row r="17" ht="38.25" spans="1:23">
      <c r="A17" s="20">
        <v>1</v>
      </c>
      <c r="B17" s="21" t="s">
        <v>11</v>
      </c>
      <c r="C17" s="21" t="s">
        <v>151</v>
      </c>
      <c r="D17" s="29" t="s">
        <v>140</v>
      </c>
      <c r="E17" s="21" t="s">
        <v>152</v>
      </c>
      <c r="F17" s="21" t="s">
        <v>153</v>
      </c>
      <c r="G17" s="221">
        <v>28</v>
      </c>
      <c r="J17" s="229"/>
      <c r="K17" s="229"/>
      <c r="L17" s="229"/>
      <c r="M17" s="229"/>
      <c r="N17" s="229"/>
      <c r="O17" s="229"/>
      <c r="P17" s="166"/>
      <c r="Q17" s="166"/>
      <c r="R17" s="236"/>
      <c r="S17" s="236"/>
      <c r="T17" s="236"/>
      <c r="U17" s="236"/>
      <c r="V17" s="236"/>
      <c r="W17" s="236"/>
    </row>
    <row r="18" ht="38.25" spans="1:23">
      <c r="A18" s="20">
        <v>2</v>
      </c>
      <c r="B18" s="21"/>
      <c r="C18" s="21" t="s">
        <v>154</v>
      </c>
      <c r="D18" s="29" t="s">
        <v>138</v>
      </c>
      <c r="E18" s="21" t="s">
        <v>155</v>
      </c>
      <c r="F18" s="222">
        <v>45040</v>
      </c>
      <c r="G18" s="221">
        <v>45</v>
      </c>
      <c r="J18" s="200"/>
      <c r="K18" s="230"/>
      <c r="L18" s="200"/>
      <c r="M18" s="200"/>
      <c r="N18" s="200"/>
      <c r="O18" s="200"/>
      <c r="P18" s="166"/>
      <c r="Q18" s="166"/>
      <c r="R18" s="229"/>
      <c r="S18" s="229"/>
      <c r="T18" s="229"/>
      <c r="U18" s="229"/>
      <c r="V18" s="229"/>
      <c r="W18" s="229"/>
    </row>
    <row r="19" ht="38.25" spans="1:23">
      <c r="A19" s="20">
        <v>3</v>
      </c>
      <c r="B19" s="21"/>
      <c r="C19" s="21" t="s">
        <v>156</v>
      </c>
      <c r="D19" s="29" t="s">
        <v>140</v>
      </c>
      <c r="E19" s="21" t="s">
        <v>157</v>
      </c>
      <c r="F19" s="222">
        <v>44718</v>
      </c>
      <c r="G19" s="221">
        <v>14</v>
      </c>
      <c r="J19" s="200"/>
      <c r="K19" s="230"/>
      <c r="L19" s="200"/>
      <c r="M19" s="200"/>
      <c r="N19" s="200"/>
      <c r="O19" s="200"/>
      <c r="P19" s="166"/>
      <c r="Q19" s="166"/>
      <c r="R19" s="200"/>
      <c r="S19" s="230"/>
      <c r="T19" s="200"/>
      <c r="U19" s="200"/>
      <c r="V19" s="200"/>
      <c r="W19" s="200"/>
    </row>
    <row r="20" ht="38.25" spans="1:23">
      <c r="A20" s="20">
        <v>4</v>
      </c>
      <c r="B20" s="21"/>
      <c r="C20" s="21" t="s">
        <v>158</v>
      </c>
      <c r="D20" s="29" t="s">
        <v>140</v>
      </c>
      <c r="E20" s="21" t="s">
        <v>159</v>
      </c>
      <c r="F20" s="222">
        <v>45048</v>
      </c>
      <c r="G20" s="221">
        <v>25</v>
      </c>
      <c r="J20" s="200"/>
      <c r="K20" s="230"/>
      <c r="L20" s="200"/>
      <c r="M20" s="200"/>
      <c r="N20" s="200"/>
      <c r="O20" s="200"/>
      <c r="P20" s="166"/>
      <c r="Q20" s="166"/>
      <c r="R20" s="200"/>
      <c r="S20" s="230"/>
      <c r="T20" s="200"/>
      <c r="U20" s="200"/>
      <c r="V20" s="200"/>
      <c r="W20" s="200"/>
    </row>
    <row r="21" ht="38.25" spans="1:23">
      <c r="A21" s="20">
        <v>5</v>
      </c>
      <c r="B21" s="21" t="s">
        <v>6</v>
      </c>
      <c r="C21" s="21" t="s">
        <v>160</v>
      </c>
      <c r="D21" s="29" t="s">
        <v>140</v>
      </c>
      <c r="E21" s="21" t="s">
        <v>161</v>
      </c>
      <c r="F21" s="222">
        <v>44307</v>
      </c>
      <c r="G21" s="221">
        <v>102</v>
      </c>
      <c r="J21" s="200"/>
      <c r="K21" s="230"/>
      <c r="L21" s="200"/>
      <c r="M21" s="200"/>
      <c r="N21" s="200"/>
      <c r="O21" s="200"/>
      <c r="P21" s="166"/>
      <c r="Q21" s="166"/>
      <c r="R21" s="200"/>
      <c r="S21" s="230"/>
      <c r="T21" s="200"/>
      <c r="U21" s="200"/>
      <c r="V21" s="200"/>
      <c r="W21" s="200"/>
    </row>
    <row r="22" ht="38.25" spans="1:23">
      <c r="A22" s="20">
        <v>6</v>
      </c>
      <c r="B22" s="21"/>
      <c r="C22" s="21" t="s">
        <v>162</v>
      </c>
      <c r="D22" s="29" t="s">
        <v>138</v>
      </c>
      <c r="E22" s="21" t="s">
        <v>163</v>
      </c>
      <c r="F22" s="222">
        <v>44929</v>
      </c>
      <c r="G22" s="221">
        <v>70</v>
      </c>
      <c r="J22" s="200"/>
      <c r="K22" s="230"/>
      <c r="L22" s="200"/>
      <c r="M22" s="200"/>
      <c r="N22" s="200"/>
      <c r="O22" s="200"/>
      <c r="P22" s="166"/>
      <c r="Q22" s="166"/>
      <c r="R22" s="200"/>
      <c r="S22" s="230"/>
      <c r="T22" s="200"/>
      <c r="U22" s="200"/>
      <c r="V22" s="200"/>
      <c r="W22" s="200"/>
    </row>
    <row r="23" ht="38.25" spans="1:23">
      <c r="A23" s="20">
        <v>7</v>
      </c>
      <c r="B23" s="21"/>
      <c r="C23" s="21" t="s">
        <v>164</v>
      </c>
      <c r="D23" s="29" t="s">
        <v>138</v>
      </c>
      <c r="E23" s="21" t="s">
        <v>165</v>
      </c>
      <c r="F23" s="222">
        <v>43981</v>
      </c>
      <c r="G23" s="221">
        <v>46</v>
      </c>
      <c r="J23" s="200"/>
      <c r="K23" s="230"/>
      <c r="L23" s="200"/>
      <c r="M23" s="200"/>
      <c r="N23" s="200"/>
      <c r="O23" s="200"/>
      <c r="P23" s="166"/>
      <c r="Q23" s="166"/>
      <c r="R23" s="200"/>
      <c r="S23" s="230"/>
      <c r="T23" s="200"/>
      <c r="U23" s="200"/>
      <c r="V23" s="200"/>
      <c r="W23" s="200"/>
    </row>
    <row r="24" ht="38.25" spans="1:23">
      <c r="A24" s="20">
        <v>8</v>
      </c>
      <c r="B24" s="21"/>
      <c r="C24" s="21" t="s">
        <v>166</v>
      </c>
      <c r="D24" s="29" t="s">
        <v>140</v>
      </c>
      <c r="E24" s="21" t="s">
        <v>167</v>
      </c>
      <c r="F24" s="222">
        <v>44531</v>
      </c>
      <c r="G24" s="221">
        <v>51</v>
      </c>
      <c r="J24" s="200"/>
      <c r="K24" s="230"/>
      <c r="L24" s="200"/>
      <c r="M24" s="200"/>
      <c r="N24" s="200"/>
      <c r="O24" s="200"/>
      <c r="P24" s="166"/>
      <c r="Q24" s="166"/>
      <c r="R24" s="200"/>
      <c r="S24" s="230"/>
      <c r="T24" s="200"/>
      <c r="U24" s="200"/>
      <c r="V24" s="200"/>
      <c r="W24" s="200"/>
    </row>
    <row r="25" ht="38.25" spans="1:23">
      <c r="A25" s="20">
        <v>9</v>
      </c>
      <c r="B25" s="21"/>
      <c r="C25" s="21" t="s">
        <v>168</v>
      </c>
      <c r="D25" s="29" t="s">
        <v>140</v>
      </c>
      <c r="E25" s="21" t="s">
        <v>169</v>
      </c>
      <c r="F25" s="222">
        <v>44816</v>
      </c>
      <c r="G25" s="221">
        <v>70</v>
      </c>
      <c r="J25" s="200"/>
      <c r="K25" s="230"/>
      <c r="L25" s="200"/>
      <c r="M25" s="200"/>
      <c r="N25" s="200"/>
      <c r="O25" s="200"/>
      <c r="P25" s="166"/>
      <c r="Q25" s="166"/>
      <c r="R25" s="200"/>
      <c r="S25" s="230"/>
      <c r="T25" s="200"/>
      <c r="U25" s="200"/>
      <c r="V25" s="200"/>
      <c r="W25" s="200"/>
    </row>
    <row r="26" ht="38.25" spans="1:23">
      <c r="A26" s="20">
        <v>10</v>
      </c>
      <c r="B26" s="21"/>
      <c r="C26" s="21" t="s">
        <v>170</v>
      </c>
      <c r="D26" s="29" t="s">
        <v>138</v>
      </c>
      <c r="E26" s="21" t="s">
        <v>171</v>
      </c>
      <c r="F26" s="222">
        <v>44557</v>
      </c>
      <c r="G26" s="221">
        <v>99</v>
      </c>
      <c r="J26" s="200"/>
      <c r="K26" s="230"/>
      <c r="L26" s="200"/>
      <c r="M26" s="200"/>
      <c r="N26" s="200"/>
      <c r="O26" s="200"/>
      <c r="P26" s="166"/>
      <c r="Q26" s="166"/>
      <c r="R26" s="231"/>
      <c r="S26" s="232"/>
      <c r="T26" s="232"/>
      <c r="U26" s="232"/>
      <c r="V26" s="233"/>
      <c r="W26" s="237"/>
    </row>
    <row r="27" ht="38.25" spans="1:23">
      <c r="A27" s="20">
        <v>11</v>
      </c>
      <c r="B27" s="21"/>
      <c r="C27" s="21" t="s">
        <v>172</v>
      </c>
      <c r="D27" s="29" t="s">
        <v>140</v>
      </c>
      <c r="E27" s="21" t="s">
        <v>173</v>
      </c>
      <c r="F27" s="222">
        <v>45405</v>
      </c>
      <c r="G27" s="221">
        <v>25</v>
      </c>
      <c r="J27" s="200"/>
      <c r="K27" s="230"/>
      <c r="L27" s="200"/>
      <c r="M27" s="200"/>
      <c r="N27" s="200"/>
      <c r="O27" s="200"/>
      <c r="P27" s="166"/>
      <c r="Q27" s="166"/>
      <c r="R27" s="235"/>
      <c r="S27" s="235"/>
      <c r="T27" s="235"/>
      <c r="U27" s="235"/>
      <c r="V27" s="235"/>
      <c r="W27" s="235"/>
    </row>
    <row r="28" ht="25.5" spans="1:23">
      <c r="A28" s="20">
        <v>12</v>
      </c>
      <c r="B28" s="21" t="s">
        <v>174</v>
      </c>
      <c r="C28" s="21" t="s">
        <v>175</v>
      </c>
      <c r="D28" s="29" t="s">
        <v>144</v>
      </c>
      <c r="E28" s="222"/>
      <c r="F28" s="222"/>
      <c r="G28" s="221"/>
      <c r="J28" s="200"/>
      <c r="K28" s="230"/>
      <c r="L28" s="200"/>
      <c r="M28" s="200"/>
      <c r="N28" s="200"/>
      <c r="O28" s="200"/>
      <c r="P28" s="166"/>
      <c r="Q28" s="166"/>
      <c r="R28" s="236"/>
      <c r="S28" s="236"/>
      <c r="T28" s="236"/>
      <c r="U28" s="236"/>
      <c r="V28" s="236"/>
      <c r="W28" s="236"/>
    </row>
    <row r="29" ht="38.25" spans="1:23">
      <c r="A29" s="20">
        <v>13</v>
      </c>
      <c r="B29" s="21" t="s">
        <v>8</v>
      </c>
      <c r="C29" s="21" t="s">
        <v>176</v>
      </c>
      <c r="D29" s="29" t="s">
        <v>138</v>
      </c>
      <c r="E29" s="21" t="s">
        <v>177</v>
      </c>
      <c r="F29" s="222">
        <v>44044</v>
      </c>
      <c r="G29" s="221">
        <v>1032</v>
      </c>
      <c r="J29" s="200"/>
      <c r="K29" s="230"/>
      <c r="L29" s="200"/>
      <c r="M29" s="200"/>
      <c r="N29" s="200"/>
      <c r="O29" s="200"/>
      <c r="P29" s="166"/>
      <c r="Q29" s="166"/>
      <c r="R29" s="229"/>
      <c r="S29" s="229"/>
      <c r="T29" s="229"/>
      <c r="U29" s="229"/>
      <c r="V29" s="229"/>
      <c r="W29" s="229"/>
    </row>
    <row r="30" ht="38.25" spans="1:23">
      <c r="A30" s="20">
        <v>14</v>
      </c>
      <c r="B30" s="21"/>
      <c r="C30" s="21" t="s">
        <v>178</v>
      </c>
      <c r="D30" s="29" t="s">
        <v>138</v>
      </c>
      <c r="E30" s="21" t="s">
        <v>179</v>
      </c>
      <c r="F30" s="222">
        <v>45214</v>
      </c>
      <c r="G30" s="221">
        <v>528</v>
      </c>
      <c r="J30" s="231"/>
      <c r="K30" s="232"/>
      <c r="L30" s="232"/>
      <c r="M30" s="232"/>
      <c r="N30" s="233"/>
      <c r="O30" s="234"/>
      <c r="P30" s="166"/>
      <c r="Q30" s="166"/>
      <c r="R30" s="200"/>
      <c r="S30" s="230"/>
      <c r="T30" s="200"/>
      <c r="U30" s="200"/>
      <c r="V30" s="200"/>
      <c r="W30" s="200"/>
    </row>
    <row r="31" ht="38.25" spans="1:23">
      <c r="A31" s="20">
        <v>15</v>
      </c>
      <c r="B31" s="21"/>
      <c r="C31" s="21" t="s">
        <v>180</v>
      </c>
      <c r="D31" s="29" t="s">
        <v>138</v>
      </c>
      <c r="E31" s="21" t="s">
        <v>181</v>
      </c>
      <c r="F31" s="222">
        <v>43629</v>
      </c>
      <c r="G31" s="221">
        <v>755</v>
      </c>
      <c r="J31" s="235"/>
      <c r="K31" s="235"/>
      <c r="L31" s="235"/>
      <c r="M31" s="235"/>
      <c r="N31" s="235"/>
      <c r="O31" s="235"/>
      <c r="P31" s="166"/>
      <c r="Q31" s="166"/>
      <c r="R31" s="200"/>
      <c r="S31" s="230"/>
      <c r="T31" s="200"/>
      <c r="U31" s="200"/>
      <c r="V31" s="200"/>
      <c r="W31" s="200"/>
    </row>
    <row r="32" ht="38.25" spans="1:23">
      <c r="A32" s="20">
        <v>16</v>
      </c>
      <c r="B32" s="21"/>
      <c r="C32" s="21" t="s">
        <v>182</v>
      </c>
      <c r="D32" s="29" t="s">
        <v>138</v>
      </c>
      <c r="E32" s="21" t="s">
        <v>183</v>
      </c>
      <c r="F32" s="222">
        <v>45280</v>
      </c>
      <c r="G32" s="221">
        <v>584</v>
      </c>
      <c r="J32" s="166"/>
      <c r="K32" s="166"/>
      <c r="L32" s="166"/>
      <c r="M32" s="166"/>
      <c r="N32" s="166"/>
      <c r="O32" s="166"/>
      <c r="P32" s="166"/>
      <c r="Q32" s="166"/>
      <c r="R32" s="200"/>
      <c r="S32" s="230"/>
      <c r="T32" s="200"/>
      <c r="U32" s="200"/>
      <c r="V32" s="200"/>
      <c r="W32" s="200"/>
    </row>
    <row r="33" ht="38.25" spans="1:23">
      <c r="A33" s="20">
        <v>17</v>
      </c>
      <c r="B33" s="21"/>
      <c r="C33" s="21" t="s">
        <v>184</v>
      </c>
      <c r="D33" s="29" t="s">
        <v>138</v>
      </c>
      <c r="E33" s="21" t="s">
        <v>185</v>
      </c>
      <c r="F33" s="222">
        <v>43739</v>
      </c>
      <c r="G33" s="221">
        <v>696</v>
      </c>
      <c r="J33" s="166"/>
      <c r="K33" s="166"/>
      <c r="L33" s="166"/>
      <c r="M33" s="166"/>
      <c r="N33" s="166"/>
      <c r="O33" s="166"/>
      <c r="P33" s="166"/>
      <c r="Q33" s="166"/>
      <c r="R33" s="200"/>
      <c r="S33" s="230"/>
      <c r="T33" s="200"/>
      <c r="U33" s="200"/>
      <c r="V33" s="200"/>
      <c r="W33" s="200"/>
    </row>
    <row r="34" ht="38.25" spans="1:23">
      <c r="A34" s="20">
        <v>18</v>
      </c>
      <c r="B34" s="21"/>
      <c r="C34" s="21" t="s">
        <v>186</v>
      </c>
      <c r="D34" s="29" t="s">
        <v>138</v>
      </c>
      <c r="E34" s="21" t="s">
        <v>187</v>
      </c>
      <c r="F34" s="222">
        <v>43621</v>
      </c>
      <c r="G34" s="221">
        <v>576</v>
      </c>
      <c r="J34" s="166"/>
      <c r="K34" s="166"/>
      <c r="L34" s="166"/>
      <c r="M34" s="166"/>
      <c r="N34" s="166"/>
      <c r="O34" s="166"/>
      <c r="P34" s="166"/>
      <c r="Q34" s="166"/>
      <c r="R34" s="231"/>
      <c r="S34" s="232"/>
      <c r="T34" s="232"/>
      <c r="U34" s="232"/>
      <c r="V34" s="233"/>
      <c r="W34" s="237"/>
    </row>
    <row r="35" ht="38.25" spans="1:7">
      <c r="A35" s="20">
        <v>19</v>
      </c>
      <c r="B35" s="21"/>
      <c r="C35" s="21" t="s">
        <v>188</v>
      </c>
      <c r="D35" s="29" t="s">
        <v>138</v>
      </c>
      <c r="E35" s="21" t="s">
        <v>189</v>
      </c>
      <c r="F35" s="222">
        <v>44872</v>
      </c>
      <c r="G35" s="221">
        <v>663</v>
      </c>
    </row>
    <row r="36" ht="38.25" spans="1:7">
      <c r="A36" s="20">
        <v>20</v>
      </c>
      <c r="B36" s="21"/>
      <c r="C36" s="21" t="s">
        <v>190</v>
      </c>
      <c r="D36" s="29" t="s">
        <v>138</v>
      </c>
      <c r="E36" s="21" t="s">
        <v>191</v>
      </c>
      <c r="F36" s="222">
        <v>45019</v>
      </c>
      <c r="G36" s="221">
        <v>431</v>
      </c>
    </row>
    <row r="37" ht="38.25" spans="1:7">
      <c r="A37" s="20">
        <v>21</v>
      </c>
      <c r="B37" s="21"/>
      <c r="C37" s="21" t="s">
        <v>192</v>
      </c>
      <c r="D37" s="29" t="s">
        <v>138</v>
      </c>
      <c r="E37" s="21" t="s">
        <v>193</v>
      </c>
      <c r="F37" s="222">
        <v>44370</v>
      </c>
      <c r="G37" s="221">
        <v>534</v>
      </c>
    </row>
    <row r="38" ht="38.25" spans="1:7">
      <c r="A38" s="20">
        <v>22</v>
      </c>
      <c r="B38" s="21"/>
      <c r="C38" s="21" t="s">
        <v>194</v>
      </c>
      <c r="D38" s="29" t="s">
        <v>140</v>
      </c>
      <c r="E38" s="21" t="s">
        <v>195</v>
      </c>
      <c r="F38" s="222">
        <v>44732</v>
      </c>
      <c r="G38" s="221">
        <v>351</v>
      </c>
    </row>
    <row r="39" ht="38.25" spans="1:7">
      <c r="A39" s="20">
        <v>23</v>
      </c>
      <c r="B39" s="21"/>
      <c r="C39" s="21" t="s">
        <v>196</v>
      </c>
      <c r="D39" s="29" t="s">
        <v>138</v>
      </c>
      <c r="E39" s="21" t="s">
        <v>197</v>
      </c>
      <c r="F39" s="222">
        <v>45103</v>
      </c>
      <c r="G39" s="221">
        <v>364</v>
      </c>
    </row>
    <row r="40" ht="38.25" spans="1:7">
      <c r="A40" s="20">
        <v>24</v>
      </c>
      <c r="B40" s="223"/>
      <c r="C40" s="223" t="s">
        <v>198</v>
      </c>
      <c r="D40" s="224" t="s">
        <v>138</v>
      </c>
      <c r="E40" s="223" t="s">
        <v>199</v>
      </c>
      <c r="F40" s="225">
        <v>45433</v>
      </c>
      <c r="G40" s="226">
        <v>464</v>
      </c>
    </row>
    <row r="41" spans="1:7">
      <c r="A41" s="20">
        <v>25</v>
      </c>
      <c r="B41" s="21"/>
      <c r="C41" s="21"/>
      <c r="D41" s="29"/>
      <c r="E41" s="21"/>
      <c r="F41" s="21"/>
      <c r="G41" s="21"/>
    </row>
    <row r="42" spans="1:7">
      <c r="A42" s="168"/>
      <c r="B42" s="169"/>
      <c r="C42" s="169"/>
      <c r="D42" s="227"/>
      <c r="E42" s="169"/>
      <c r="F42" s="228"/>
      <c r="G42" s="169"/>
    </row>
    <row r="43" spans="1:7">
      <c r="A43" s="168"/>
      <c r="B43" s="169"/>
      <c r="C43" s="169"/>
      <c r="D43" s="227"/>
      <c r="E43" s="169"/>
      <c r="F43" s="228"/>
      <c r="G43" s="169"/>
    </row>
    <row r="44" spans="1:7">
      <c r="A44" s="168"/>
      <c r="B44" s="169"/>
      <c r="C44" s="169"/>
      <c r="D44" s="227"/>
      <c r="E44" s="169"/>
      <c r="F44" s="228"/>
      <c r="G44" s="169"/>
    </row>
    <row r="45" spans="1:7">
      <c r="A45" s="168"/>
      <c r="B45" s="169"/>
      <c r="C45" s="169"/>
      <c r="D45" s="227"/>
      <c r="E45" s="169"/>
      <c r="F45" s="228"/>
      <c r="G45" s="169"/>
    </row>
    <row r="46" spans="1:7">
      <c r="A46" s="168"/>
      <c r="B46" s="169"/>
      <c r="C46" s="169"/>
      <c r="D46" s="227"/>
      <c r="E46" s="169"/>
      <c r="F46" s="228"/>
      <c r="G46" s="169"/>
    </row>
    <row r="47" spans="1:7">
      <c r="A47" s="168"/>
      <c r="B47" s="169"/>
      <c r="C47" s="169"/>
      <c r="D47" s="227"/>
      <c r="E47" s="169"/>
      <c r="F47" s="228"/>
      <c r="G47" s="169"/>
    </row>
  </sheetData>
  <mergeCells count="5">
    <mergeCell ref="D14:F14"/>
    <mergeCell ref="A14:A15"/>
    <mergeCell ref="B14:B15"/>
    <mergeCell ref="C14:C15"/>
    <mergeCell ref="G14:G15"/>
  </mergeCells>
  <dataValidations count="1">
    <dataValidation type="list" allowBlank="1" showInputMessage="1" showErrorMessage="1" sqref="D41 D42 D47 D17:D20 D21:D22 D23:D24 D25:D26 D27:D28 D29:D30 D31:D32 D33:D34 D35:D36 D37:D38 D39:D40 D43:D44 D45:D46">
      <formula1>$B$4:$B$12</formula1>
    </dataValidation>
  </dataValidations>
  <hyperlinks>
    <hyperlink ref="H1" location="'Daftar Tabel'!A1" display="&lt;&lt;&lt; Daftar Tabel"/>
  </hyperlinks>
  <pageMargins left="0.7" right="0.7" top="0.75" bottom="0.75" header="0.3" footer="0.3"/>
  <headerFooter/>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21"/>
  <sheetViews>
    <sheetView zoomScale="60" zoomScaleNormal="60" workbookViewId="0">
      <pane xSplit="1" ySplit="9" topLeftCell="B10" activePane="bottomRight" state="frozen"/>
      <selection/>
      <selection pane="topRight"/>
      <selection pane="bottomLeft"/>
      <selection pane="bottomRight" activeCell="I11" sqref="I11"/>
    </sheetView>
  </sheetViews>
  <sheetFormatPr defaultColWidth="8.81904761904762" defaultRowHeight="15"/>
  <cols>
    <col min="1" max="1" width="5.54285714285714" style="33" customWidth="1"/>
    <col min="2" max="2" width="28.8190476190476" style="33" customWidth="1"/>
    <col min="3" max="3" width="16.5428571428571" style="33" customWidth="1"/>
    <col min="4" max="6" width="7.54285714285714" style="33" customWidth="1"/>
    <col min="7" max="7" width="18.5428571428571" style="33" customWidth="1"/>
    <col min="8" max="8" width="14.5428571428571" style="33" customWidth="1"/>
    <col min="9" max="9" width="8.81904761904762" style="57"/>
    <col min="10" max="16384" width="8.81904761904762" style="33"/>
  </cols>
  <sheetData>
    <row r="1" spans="1:8">
      <c r="A1" s="17" t="s">
        <v>104</v>
      </c>
      <c r="H1" s="3" t="s">
        <v>135</v>
      </c>
    </row>
    <row r="2" spans="1:8">
      <c r="A2" s="17"/>
      <c r="H2" s="15"/>
    </row>
    <row r="3" hidden="1" spans="1:8">
      <c r="A3" s="17"/>
      <c r="B3" s="33" t="s">
        <v>201</v>
      </c>
      <c r="H3" s="3"/>
    </row>
    <row r="4" hidden="1" spans="1:8">
      <c r="A4" s="17"/>
      <c r="H4" s="3"/>
    </row>
    <row r="5" hidden="1" spans="1:8">
      <c r="A5" s="17"/>
      <c r="B5" s="33" t="s">
        <v>202</v>
      </c>
      <c r="H5" s="3"/>
    </row>
    <row r="6" hidden="1" spans="1:1">
      <c r="A6" s="17"/>
    </row>
    <row r="7" customHeight="1" spans="1:7">
      <c r="A7" s="44" t="s">
        <v>203</v>
      </c>
      <c r="B7" s="44" t="s">
        <v>1633</v>
      </c>
      <c r="C7" s="44" t="s">
        <v>1634</v>
      </c>
      <c r="D7" s="44" t="s">
        <v>473</v>
      </c>
      <c r="E7" s="44"/>
      <c r="F7" s="44"/>
      <c r="G7" s="44" t="s">
        <v>1635</v>
      </c>
    </row>
    <row r="8" ht="25.5" spans="1:7">
      <c r="A8" s="44"/>
      <c r="B8" s="44"/>
      <c r="C8" s="44"/>
      <c r="D8" s="44" t="s">
        <v>1636</v>
      </c>
      <c r="E8" s="44" t="s">
        <v>1637</v>
      </c>
      <c r="F8" s="44" t="s">
        <v>211</v>
      </c>
      <c r="G8" s="44"/>
    </row>
    <row r="9" spans="1:7">
      <c r="A9" s="45">
        <v>1</v>
      </c>
      <c r="B9" s="45">
        <v>2</v>
      </c>
      <c r="C9" s="45">
        <v>3</v>
      </c>
      <c r="D9" s="45">
        <v>4</v>
      </c>
      <c r="E9" s="45">
        <v>5</v>
      </c>
      <c r="F9" s="45">
        <v>6</v>
      </c>
      <c r="G9" s="45">
        <v>7</v>
      </c>
    </row>
    <row r="10" ht="75" spans="1:9">
      <c r="A10" s="58">
        <v>1</v>
      </c>
      <c r="B10" s="59" t="s">
        <v>1638</v>
      </c>
      <c r="C10" s="32" t="s">
        <v>1639</v>
      </c>
      <c r="D10" s="21"/>
      <c r="E10" s="21"/>
      <c r="F10" s="21" t="s">
        <v>202</v>
      </c>
      <c r="G10" s="32"/>
      <c r="I10" s="33"/>
    </row>
    <row r="11" ht="60" spans="1:9">
      <c r="A11" s="58">
        <v>2</v>
      </c>
      <c r="B11" s="59" t="s">
        <v>1640</v>
      </c>
      <c r="C11" s="32" t="s">
        <v>1641</v>
      </c>
      <c r="D11" s="21"/>
      <c r="E11" s="21"/>
      <c r="F11" s="21" t="s">
        <v>202</v>
      </c>
      <c r="G11" s="32" t="s">
        <v>1642</v>
      </c>
      <c r="I11" s="33"/>
    </row>
    <row r="12" ht="75" spans="1:9">
      <c r="A12" s="58">
        <v>3</v>
      </c>
      <c r="B12" s="59" t="s">
        <v>1643</v>
      </c>
      <c r="C12" s="60">
        <v>43355</v>
      </c>
      <c r="D12" s="21"/>
      <c r="E12" s="21" t="s">
        <v>202</v>
      </c>
      <c r="F12" s="21"/>
      <c r="G12" s="32" t="s">
        <v>1644</v>
      </c>
      <c r="I12" s="33"/>
    </row>
    <row r="13" ht="45" spans="1:9">
      <c r="A13" s="58">
        <v>4</v>
      </c>
      <c r="B13" s="59" t="s">
        <v>1645</v>
      </c>
      <c r="C13" s="60">
        <v>43420</v>
      </c>
      <c r="D13" s="21"/>
      <c r="E13" s="21"/>
      <c r="F13" s="21" t="s">
        <v>202</v>
      </c>
      <c r="G13" s="32" t="s">
        <v>1646</v>
      </c>
      <c r="I13" s="33"/>
    </row>
    <row r="14" ht="90" spans="1:9">
      <c r="A14" s="58">
        <v>5</v>
      </c>
      <c r="B14" s="59" t="s">
        <v>1647</v>
      </c>
      <c r="C14" s="60">
        <v>43368</v>
      </c>
      <c r="D14" s="21"/>
      <c r="E14" s="21"/>
      <c r="F14" s="21" t="s">
        <v>202</v>
      </c>
      <c r="G14" s="32" t="s">
        <v>1648</v>
      </c>
      <c r="I14" s="33"/>
    </row>
    <row r="15" ht="75" spans="1:9">
      <c r="A15" s="58">
        <v>6</v>
      </c>
      <c r="B15" s="59" t="s">
        <v>1649</v>
      </c>
      <c r="C15" s="32" t="s">
        <v>1650</v>
      </c>
      <c r="D15" s="21"/>
      <c r="E15" s="21"/>
      <c r="F15" s="21" t="s">
        <v>202</v>
      </c>
      <c r="G15" s="32" t="s">
        <v>1651</v>
      </c>
      <c r="I15" s="33"/>
    </row>
    <row r="16" ht="45" spans="1:7">
      <c r="A16" s="58">
        <v>7</v>
      </c>
      <c r="B16" s="59" t="s">
        <v>1652</v>
      </c>
      <c r="C16" s="59"/>
      <c r="D16" s="59"/>
      <c r="E16" s="59"/>
      <c r="F16" s="21" t="s">
        <v>202</v>
      </c>
      <c r="G16" s="59" t="s">
        <v>1646</v>
      </c>
    </row>
    <row r="17" ht="60" spans="1:7">
      <c r="A17" s="58">
        <v>8</v>
      </c>
      <c r="B17" s="59" t="s">
        <v>1653</v>
      </c>
      <c r="C17" s="59" t="s">
        <v>1654</v>
      </c>
      <c r="D17" s="59"/>
      <c r="E17" s="59"/>
      <c r="F17" s="21" t="s">
        <v>202</v>
      </c>
      <c r="G17" s="59" t="s">
        <v>1655</v>
      </c>
    </row>
    <row r="18" ht="105" spans="1:7">
      <c r="A18" s="58">
        <v>9</v>
      </c>
      <c r="B18" s="59" t="s">
        <v>1656</v>
      </c>
      <c r="C18" s="59" t="s">
        <v>1657</v>
      </c>
      <c r="D18" s="59"/>
      <c r="E18" s="59"/>
      <c r="F18" s="21" t="s">
        <v>202</v>
      </c>
      <c r="G18" s="59" t="s">
        <v>1658</v>
      </c>
    </row>
    <row r="19" ht="90" spans="1:7">
      <c r="A19" s="58">
        <v>10</v>
      </c>
      <c r="B19" s="59" t="s">
        <v>1659</v>
      </c>
      <c r="C19" s="59" t="s">
        <v>1660</v>
      </c>
      <c r="D19" s="59"/>
      <c r="E19" s="59"/>
      <c r="F19" s="21" t="s">
        <v>202</v>
      </c>
      <c r="G19" s="59" t="s">
        <v>1644</v>
      </c>
    </row>
    <row r="20" ht="135" spans="1:7">
      <c r="A20" s="58">
        <v>11</v>
      </c>
      <c r="B20" s="59" t="s">
        <v>1661</v>
      </c>
      <c r="C20" s="59" t="s">
        <v>1662</v>
      </c>
      <c r="D20" s="59"/>
      <c r="E20" s="59"/>
      <c r="F20" s="21" t="s">
        <v>202</v>
      </c>
      <c r="G20" s="59" t="s">
        <v>1644</v>
      </c>
    </row>
    <row r="21" spans="1:1">
      <c r="A21" s="61"/>
    </row>
  </sheetData>
  <mergeCells count="5">
    <mergeCell ref="D7:F7"/>
    <mergeCell ref="A7:A8"/>
    <mergeCell ref="B7:B8"/>
    <mergeCell ref="C7:C8"/>
    <mergeCell ref="G7:G8"/>
  </mergeCells>
  <conditionalFormatting sqref="D10:F10">
    <cfRule type="duplicateValues" dxfId="0" priority="13"/>
  </conditionalFormatting>
  <conditionalFormatting sqref="D11:F11">
    <cfRule type="duplicateValues" dxfId="0" priority="11"/>
  </conditionalFormatting>
  <conditionalFormatting sqref="D12:F12">
    <cfRule type="duplicateValues" dxfId="0" priority="10"/>
  </conditionalFormatting>
  <conditionalFormatting sqref="D13:F13">
    <cfRule type="duplicateValues" dxfId="0" priority="9"/>
  </conditionalFormatting>
  <conditionalFormatting sqref="D14:F14">
    <cfRule type="duplicateValues" dxfId="0" priority="8"/>
  </conditionalFormatting>
  <conditionalFormatting sqref="D15:F15">
    <cfRule type="duplicateValues" dxfId="0" priority="7"/>
  </conditionalFormatting>
  <conditionalFormatting sqref="F16">
    <cfRule type="duplicateValues" dxfId="0" priority="5"/>
  </conditionalFormatting>
  <conditionalFormatting sqref="F17">
    <cfRule type="duplicateValues" dxfId="0" priority="4"/>
  </conditionalFormatting>
  <conditionalFormatting sqref="F18">
    <cfRule type="duplicateValues" dxfId="0" priority="3"/>
  </conditionalFormatting>
  <conditionalFormatting sqref="F19">
    <cfRule type="duplicateValues" dxfId="0" priority="1"/>
  </conditionalFormatting>
  <conditionalFormatting sqref="F20">
    <cfRule type="duplicateValues" dxfId="0" priority="2"/>
  </conditionalFormatting>
  <dataValidations count="1">
    <dataValidation type="list" allowBlank="1" showInputMessage="1" showErrorMessage="1" sqref="F16 F17 F18 F19 F20 D10:F15">
      <formula1>$B$4:$B$5</formula1>
    </dataValidation>
  </dataValidations>
  <hyperlinks>
    <hyperlink ref="H1" location="'Daftar Tabel'!A1" display="&lt;&lt;&lt; Daftar Tabel"/>
  </hyperlink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16"/>
  <sheetViews>
    <sheetView workbookViewId="0">
      <pane xSplit="1" ySplit="10" topLeftCell="B11" activePane="bottomRight" state="frozen"/>
      <selection/>
      <selection pane="topRight"/>
      <selection pane="bottomLeft"/>
      <selection pane="bottomRight" activeCell="H1" sqref="H1"/>
    </sheetView>
  </sheetViews>
  <sheetFormatPr defaultColWidth="8.81904761904762" defaultRowHeight="15"/>
  <cols>
    <col min="1" max="1" width="5.54285714285714" style="33" customWidth="1"/>
    <col min="2" max="2" width="28.8190476190476" style="33" customWidth="1"/>
    <col min="3" max="3" width="16.5428571428571" style="33" customWidth="1"/>
    <col min="4" max="6" width="7.54285714285714" style="33" customWidth="1"/>
    <col min="7" max="7" width="18.5428571428571" style="33" customWidth="1"/>
    <col min="8" max="8" width="14.5428571428571" style="33" customWidth="1"/>
    <col min="9" max="9" width="8.81904761904762" style="57"/>
    <col min="10" max="16384" width="8.81904761904762" style="33"/>
  </cols>
  <sheetData>
    <row r="1" spans="1:8">
      <c r="A1" s="17" t="s">
        <v>106</v>
      </c>
      <c r="H1" s="3" t="s">
        <v>135</v>
      </c>
    </row>
    <row r="2" spans="1:8">
      <c r="A2" s="17"/>
      <c r="H2" s="57"/>
    </row>
    <row r="3" spans="1:8">
      <c r="A3" s="18" t="s">
        <v>1663</v>
      </c>
      <c r="H3" s="15"/>
    </row>
    <row r="4" hidden="1" spans="1:8">
      <c r="A4" s="17"/>
      <c r="B4" s="33" t="s">
        <v>201</v>
      </c>
      <c r="H4" s="3"/>
    </row>
    <row r="5" hidden="1" spans="1:8">
      <c r="A5" s="17"/>
      <c r="H5" s="3"/>
    </row>
    <row r="6" hidden="1" spans="1:8">
      <c r="A6" s="17"/>
      <c r="B6" s="33" t="s">
        <v>202</v>
      </c>
      <c r="H6" s="3"/>
    </row>
    <row r="7" hidden="1" spans="1:1">
      <c r="A7" s="17"/>
    </row>
    <row r="8" customHeight="1" spans="1:7">
      <c r="A8" s="44" t="s">
        <v>203</v>
      </c>
      <c r="B8" s="44" t="s">
        <v>1633</v>
      </c>
      <c r="C8" s="44" t="s">
        <v>1634</v>
      </c>
      <c r="D8" s="44" t="s">
        <v>473</v>
      </c>
      <c r="E8" s="44"/>
      <c r="F8" s="44"/>
      <c r="G8" s="44" t="s">
        <v>1635</v>
      </c>
    </row>
    <row r="9" ht="25.5" spans="1:7">
      <c r="A9" s="44"/>
      <c r="B9" s="44"/>
      <c r="C9" s="44"/>
      <c r="D9" s="44" t="s">
        <v>1636</v>
      </c>
      <c r="E9" s="44" t="s">
        <v>1637</v>
      </c>
      <c r="F9" s="44" t="s">
        <v>211</v>
      </c>
      <c r="G9" s="44"/>
    </row>
    <row r="10" spans="1:7">
      <c r="A10" s="45">
        <v>1</v>
      </c>
      <c r="B10" s="45">
        <v>2</v>
      </c>
      <c r="C10" s="45">
        <v>3</v>
      </c>
      <c r="D10" s="45">
        <v>4</v>
      </c>
      <c r="E10" s="45">
        <v>5</v>
      </c>
      <c r="F10" s="45">
        <v>6</v>
      </c>
      <c r="G10" s="45">
        <v>7</v>
      </c>
    </row>
    <row r="11" spans="1:9">
      <c r="A11" s="20">
        <v>1</v>
      </c>
      <c r="B11" s="32"/>
      <c r="C11" s="32"/>
      <c r="D11" s="21"/>
      <c r="E11" s="21"/>
      <c r="F11" s="21"/>
      <c r="G11" s="32"/>
      <c r="I11" s="33"/>
    </row>
    <row r="12" spans="1:9">
      <c r="A12" s="20">
        <v>2</v>
      </c>
      <c r="B12" s="32"/>
      <c r="C12" s="32"/>
      <c r="D12" s="21"/>
      <c r="E12" s="21"/>
      <c r="F12" s="21"/>
      <c r="G12" s="32"/>
      <c r="I12" s="33"/>
    </row>
    <row r="13" spans="1:9">
      <c r="A13" s="20">
        <v>3</v>
      </c>
      <c r="B13" s="32"/>
      <c r="C13" s="32"/>
      <c r="D13" s="21"/>
      <c r="E13" s="21"/>
      <c r="F13" s="21"/>
      <c r="G13" s="32"/>
      <c r="I13" s="33"/>
    </row>
    <row r="14" spans="1:9">
      <c r="A14" s="20">
        <v>4</v>
      </c>
      <c r="B14" s="32"/>
      <c r="C14" s="32"/>
      <c r="D14" s="21"/>
      <c r="E14" s="21"/>
      <c r="F14" s="21"/>
      <c r="G14" s="32"/>
      <c r="I14" s="33"/>
    </row>
    <row r="15" spans="1:9">
      <c r="A15" s="20">
        <v>5</v>
      </c>
      <c r="B15" s="32"/>
      <c r="C15" s="32"/>
      <c r="D15" s="21"/>
      <c r="E15" s="21"/>
      <c r="F15" s="21"/>
      <c r="G15" s="32"/>
      <c r="I15" s="33"/>
    </row>
    <row r="16" spans="1:9">
      <c r="A16" s="20" t="s">
        <v>458</v>
      </c>
      <c r="B16" s="32"/>
      <c r="C16" s="32"/>
      <c r="D16" s="21"/>
      <c r="E16" s="21"/>
      <c r="F16" s="21"/>
      <c r="G16" s="32"/>
      <c r="I16" s="33"/>
    </row>
  </sheetData>
  <mergeCells count="5">
    <mergeCell ref="D8:F8"/>
    <mergeCell ref="A8:A9"/>
    <mergeCell ref="B8:B9"/>
    <mergeCell ref="C8:C9"/>
    <mergeCell ref="G8:G9"/>
  </mergeCells>
  <conditionalFormatting sqref="D11:F11">
    <cfRule type="duplicateValues" dxfId="0" priority="6"/>
  </conditionalFormatting>
  <conditionalFormatting sqref="D12:F12">
    <cfRule type="duplicateValues" dxfId="0" priority="5"/>
  </conditionalFormatting>
  <conditionalFormatting sqref="D13:F13">
    <cfRule type="duplicateValues" dxfId="0" priority="4"/>
  </conditionalFormatting>
  <conditionalFormatting sqref="D14:F14">
    <cfRule type="duplicateValues" dxfId="0" priority="3"/>
  </conditionalFormatting>
  <conditionalFormatting sqref="D15:F15">
    <cfRule type="duplicateValues" dxfId="0" priority="2"/>
  </conditionalFormatting>
  <conditionalFormatting sqref="D16:F16">
    <cfRule type="duplicateValues" dxfId="0" priority="1"/>
  </conditionalFormatting>
  <dataValidations count="1">
    <dataValidation type="list" allowBlank="1" showInputMessage="1" showErrorMessage="1" sqref="D11:F16">
      <formula1>$B$5:$B$6</formula1>
    </dataValidation>
  </dataValidations>
  <hyperlinks>
    <hyperlink ref="H1" location="'Daftar Tabel'!A1" display="&lt;&lt;&lt; Daftar Tabel"/>
  </hyperlink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L36"/>
  <sheetViews>
    <sheetView tabSelected="1" workbookViewId="0">
      <pane ySplit="2" topLeftCell="A18" activePane="bottomLeft" state="frozen"/>
      <selection/>
      <selection pane="bottomLeft" activeCell="K21" sqref="K21"/>
    </sheetView>
  </sheetViews>
  <sheetFormatPr defaultColWidth="8.81904761904762" defaultRowHeight="15"/>
  <cols>
    <col min="1" max="10" width="10.5428571428571" style="33" customWidth="1"/>
    <col min="11" max="11" width="10.3619047619048" style="33" customWidth="1"/>
    <col min="12" max="12" width="14.6285714285714" style="33" customWidth="1"/>
    <col min="13" max="16384" width="8.81904761904762" style="33"/>
  </cols>
  <sheetData>
    <row r="1" spans="1:12">
      <c r="A1" s="17" t="s">
        <v>1664</v>
      </c>
      <c r="B1" s="17"/>
      <c r="L1" s="3" t="s">
        <v>135</v>
      </c>
    </row>
    <row r="2" spans="1:2">
      <c r="A2" s="17"/>
      <c r="B2" s="17"/>
    </row>
    <row r="3" spans="1:2">
      <c r="A3" s="18" t="s">
        <v>1665</v>
      </c>
      <c r="B3" s="17"/>
    </row>
    <row r="4" ht="29.5" customHeight="1" spans="1:9">
      <c r="A4" s="44" t="s">
        <v>1666</v>
      </c>
      <c r="B4" s="44" t="s">
        <v>1667</v>
      </c>
      <c r="C4" s="44" t="s">
        <v>1668</v>
      </c>
      <c r="D4" s="44"/>
      <c r="E4" s="44"/>
      <c r="F4" s="44"/>
      <c r="G4" s="44"/>
      <c r="H4" s="44" t="s">
        <v>1669</v>
      </c>
      <c r="I4" s="44" t="s">
        <v>1670</v>
      </c>
    </row>
    <row r="5" spans="1:9">
      <c r="A5" s="44"/>
      <c r="B5" s="44"/>
      <c r="C5" s="44" t="s">
        <v>1671</v>
      </c>
      <c r="D5" s="44" t="s">
        <v>1672</v>
      </c>
      <c r="E5" s="44" t="s">
        <v>1673</v>
      </c>
      <c r="F5" s="44" t="s">
        <v>1674</v>
      </c>
      <c r="G5" s="44" t="s">
        <v>1675</v>
      </c>
      <c r="H5" s="44"/>
      <c r="I5" s="44"/>
    </row>
    <row r="6" spans="1:9">
      <c r="A6" s="45">
        <v>1</v>
      </c>
      <c r="B6" s="45">
        <v>2</v>
      </c>
      <c r="C6" s="45">
        <v>3</v>
      </c>
      <c r="D6" s="45">
        <v>4</v>
      </c>
      <c r="E6" s="45">
        <v>5</v>
      </c>
      <c r="F6" s="45">
        <v>6</v>
      </c>
      <c r="G6" s="45">
        <v>7</v>
      </c>
      <c r="H6" s="45">
        <v>8</v>
      </c>
      <c r="I6" s="45">
        <v>9</v>
      </c>
    </row>
    <row r="7" spans="1:9">
      <c r="A7" s="20" t="s">
        <v>274</v>
      </c>
      <c r="B7" s="20"/>
      <c r="C7" s="52"/>
      <c r="D7" s="52"/>
      <c r="E7" s="21"/>
      <c r="F7" s="21"/>
      <c r="G7" s="21"/>
      <c r="H7" s="21"/>
      <c r="I7" s="21"/>
    </row>
    <row r="8" spans="1:9">
      <c r="A8" s="20" t="s">
        <v>275</v>
      </c>
      <c r="B8" s="20"/>
      <c r="C8" s="52"/>
      <c r="D8" s="52"/>
      <c r="E8" s="52"/>
      <c r="F8" s="21"/>
      <c r="G8" s="21"/>
      <c r="H8" s="21"/>
      <c r="I8" s="21"/>
    </row>
    <row r="9" spans="1:9">
      <c r="A9" s="20" t="s">
        <v>276</v>
      </c>
      <c r="B9" s="20"/>
      <c r="C9" s="52"/>
      <c r="D9" s="52"/>
      <c r="E9" s="52"/>
      <c r="F9" s="52"/>
      <c r="G9" s="21"/>
      <c r="H9" s="21"/>
      <c r="I9" s="21"/>
    </row>
    <row r="10" spans="1:9">
      <c r="A10" s="50"/>
      <c r="B10" s="50"/>
      <c r="C10" s="50"/>
      <c r="D10" s="50"/>
      <c r="E10" s="50"/>
      <c r="F10" s="50"/>
      <c r="G10" s="50"/>
      <c r="H10" s="50"/>
      <c r="I10" s="50"/>
    </row>
    <row r="11" spans="1:9">
      <c r="A11" s="34" t="s">
        <v>1676</v>
      </c>
      <c r="B11" s="50"/>
      <c r="C11" s="50"/>
      <c r="D11" s="50"/>
      <c r="E11" s="50"/>
      <c r="F11" s="50"/>
      <c r="G11" s="50"/>
      <c r="H11" s="50"/>
      <c r="I11" s="50"/>
    </row>
    <row r="12" ht="29.15" customHeight="1" spans="1:11">
      <c r="A12" s="44" t="s">
        <v>1666</v>
      </c>
      <c r="B12" s="44" t="s">
        <v>1667</v>
      </c>
      <c r="C12" s="44" t="s">
        <v>1668</v>
      </c>
      <c r="D12" s="44"/>
      <c r="E12" s="44"/>
      <c r="F12" s="44"/>
      <c r="G12" s="44"/>
      <c r="H12" s="44"/>
      <c r="I12" s="44"/>
      <c r="J12" s="44" t="s">
        <v>1677</v>
      </c>
      <c r="K12" s="44" t="s">
        <v>1670</v>
      </c>
    </row>
    <row r="13" spans="1:11">
      <c r="A13" s="44"/>
      <c r="B13" s="44"/>
      <c r="C13" s="44" t="s">
        <v>1678</v>
      </c>
      <c r="D13" s="44" t="s">
        <v>1679</v>
      </c>
      <c r="E13" s="44" t="s">
        <v>1680</v>
      </c>
      <c r="F13" s="44" t="s">
        <v>1681</v>
      </c>
      <c r="G13" s="44" t="s">
        <v>1682</v>
      </c>
      <c r="H13" s="44" t="s">
        <v>1683</v>
      </c>
      <c r="I13" s="44" t="s">
        <v>1675</v>
      </c>
      <c r="J13" s="44"/>
      <c r="K13" s="44"/>
    </row>
    <row r="14" spans="1:11">
      <c r="A14" s="45">
        <v>1</v>
      </c>
      <c r="B14" s="45"/>
      <c r="C14" s="45">
        <v>2</v>
      </c>
      <c r="D14" s="45">
        <v>3</v>
      </c>
      <c r="E14" s="45">
        <v>4</v>
      </c>
      <c r="F14" s="45">
        <v>5</v>
      </c>
      <c r="G14" s="45">
        <v>6</v>
      </c>
      <c r="H14" s="45">
        <v>7</v>
      </c>
      <c r="I14" s="45">
        <v>8</v>
      </c>
      <c r="J14" s="45">
        <v>9</v>
      </c>
      <c r="K14" s="45">
        <v>10</v>
      </c>
    </row>
    <row r="15" spans="1:11">
      <c r="A15" s="20" t="s">
        <v>1684</v>
      </c>
      <c r="B15" s="20"/>
      <c r="C15" s="52"/>
      <c r="D15" s="52"/>
      <c r="E15" s="52"/>
      <c r="F15" s="21"/>
      <c r="G15" s="21"/>
      <c r="H15" s="21"/>
      <c r="I15" s="21"/>
      <c r="J15" s="21"/>
      <c r="K15" s="21"/>
    </row>
    <row r="16" spans="1:11">
      <c r="A16" s="20" t="s">
        <v>1685</v>
      </c>
      <c r="B16" s="20"/>
      <c r="C16" s="52"/>
      <c r="D16" s="52"/>
      <c r="E16" s="52"/>
      <c r="F16" s="52"/>
      <c r="G16" s="21"/>
      <c r="H16" s="21"/>
      <c r="I16" s="21"/>
      <c r="J16" s="21"/>
      <c r="K16" s="21"/>
    </row>
    <row r="17" spans="1:11">
      <c r="A17" s="20" t="s">
        <v>274</v>
      </c>
      <c r="B17" s="20"/>
      <c r="C17" s="52"/>
      <c r="D17" s="52"/>
      <c r="E17" s="52"/>
      <c r="F17" s="52"/>
      <c r="G17" s="52"/>
      <c r="H17" s="21"/>
      <c r="I17" s="21"/>
      <c r="J17" s="21"/>
      <c r="K17" s="21"/>
    </row>
    <row r="18" spans="1:11">
      <c r="A18" s="20" t="s">
        <v>275</v>
      </c>
      <c r="B18" s="20"/>
      <c r="C18" s="52"/>
      <c r="D18" s="52"/>
      <c r="E18" s="52"/>
      <c r="F18" s="52"/>
      <c r="G18" s="52"/>
      <c r="H18" s="52"/>
      <c r="I18" s="21"/>
      <c r="J18" s="21"/>
      <c r="K18" s="21"/>
    </row>
    <row r="19" spans="1:11">
      <c r="A19" s="50"/>
      <c r="B19" s="50"/>
      <c r="C19" s="50"/>
      <c r="D19" s="50"/>
      <c r="E19" s="50"/>
      <c r="F19" s="50"/>
      <c r="G19" s="50"/>
      <c r="H19" s="50"/>
      <c r="I19" s="50"/>
      <c r="J19" s="50"/>
      <c r="K19" s="50"/>
    </row>
    <row r="20" spans="1:11">
      <c r="A20" s="34" t="s">
        <v>1686</v>
      </c>
      <c r="B20" s="50"/>
      <c r="C20" s="50"/>
      <c r="D20" s="50"/>
      <c r="E20" s="50"/>
      <c r="F20" s="50"/>
      <c r="G20" s="50"/>
      <c r="H20" s="50"/>
      <c r="I20" s="50"/>
      <c r="J20" s="50"/>
      <c r="K20" s="50"/>
    </row>
    <row r="21" ht="29.5" customHeight="1" spans="1:9">
      <c r="A21" s="5" t="s">
        <v>1666</v>
      </c>
      <c r="B21" s="44" t="s">
        <v>1667</v>
      </c>
      <c r="C21" s="5" t="s">
        <v>1668</v>
      </c>
      <c r="D21" s="5"/>
      <c r="E21" s="5"/>
      <c r="F21" s="5"/>
      <c r="G21" s="53" t="s">
        <v>1687</v>
      </c>
      <c r="H21" s="44" t="s">
        <v>1670</v>
      </c>
      <c r="I21" s="50"/>
    </row>
    <row r="22" spans="1:9">
      <c r="A22" s="5"/>
      <c r="B22" s="44"/>
      <c r="C22" s="44" t="s">
        <v>1681</v>
      </c>
      <c r="D22" s="44" t="s">
        <v>1682</v>
      </c>
      <c r="E22" s="44" t="s">
        <v>1683</v>
      </c>
      <c r="F22" s="44" t="s">
        <v>1675</v>
      </c>
      <c r="G22" s="54"/>
      <c r="H22" s="44"/>
      <c r="I22" s="50"/>
    </row>
    <row r="23" spans="1:9">
      <c r="A23" s="45">
        <v>1</v>
      </c>
      <c r="B23" s="45"/>
      <c r="C23" s="45">
        <v>2014</v>
      </c>
      <c r="D23" s="45">
        <v>2015</v>
      </c>
      <c r="E23" s="45">
        <v>2016</v>
      </c>
      <c r="F23" s="45">
        <v>2017</v>
      </c>
      <c r="G23" s="45">
        <v>6</v>
      </c>
      <c r="H23" s="45">
        <v>7</v>
      </c>
      <c r="I23" s="50"/>
    </row>
    <row r="24" spans="1:9">
      <c r="A24" s="20" t="s">
        <v>275</v>
      </c>
      <c r="B24" s="20">
        <v>11</v>
      </c>
      <c r="C24" s="52"/>
      <c r="D24" s="21">
        <v>4</v>
      </c>
      <c r="E24" s="21">
        <v>1</v>
      </c>
      <c r="F24" s="21">
        <v>1</v>
      </c>
      <c r="G24" s="21">
        <v>6</v>
      </c>
      <c r="H24" s="55">
        <v>2.15277777777778</v>
      </c>
      <c r="I24" s="50"/>
    </row>
    <row r="25" spans="1:9">
      <c r="A25" s="20" t="s">
        <v>276</v>
      </c>
      <c r="B25" s="20">
        <v>27</v>
      </c>
      <c r="C25" s="52"/>
      <c r="D25" s="52"/>
      <c r="E25" s="21">
        <v>4</v>
      </c>
      <c r="F25" s="21">
        <v>14</v>
      </c>
      <c r="G25" s="21">
        <v>18</v>
      </c>
      <c r="H25" s="55">
        <v>2.09259259259259</v>
      </c>
      <c r="I25" s="50"/>
    </row>
    <row r="26" spans="1:9">
      <c r="A26" s="20" t="s">
        <v>277</v>
      </c>
      <c r="B26" s="20">
        <v>30</v>
      </c>
      <c r="C26" s="52"/>
      <c r="D26" s="52"/>
      <c r="E26" s="52"/>
      <c r="F26" s="21">
        <v>14</v>
      </c>
      <c r="G26" s="21">
        <v>14</v>
      </c>
      <c r="H26" s="55">
        <v>1.79166666666667</v>
      </c>
      <c r="I26" s="50"/>
    </row>
    <row r="27" spans="1:11">
      <c r="A27" s="50"/>
      <c r="B27" s="50"/>
      <c r="C27" s="50"/>
      <c r="D27" s="50"/>
      <c r="E27" s="50"/>
      <c r="F27" s="50"/>
      <c r="G27" s="50"/>
      <c r="H27" s="50"/>
      <c r="I27" s="50"/>
      <c r="J27" s="50"/>
      <c r="K27" s="50"/>
    </row>
    <row r="28" spans="1:11">
      <c r="A28" s="18" t="s">
        <v>1688</v>
      </c>
      <c r="B28" s="50"/>
      <c r="C28" s="50"/>
      <c r="D28" s="50"/>
      <c r="E28" s="50"/>
      <c r="F28" s="50"/>
      <c r="G28" s="50"/>
      <c r="H28" s="50"/>
      <c r="I28" s="50"/>
      <c r="J28" s="50"/>
      <c r="K28" s="50"/>
    </row>
    <row r="29" ht="29.15" customHeight="1" spans="1:11">
      <c r="A29" s="56" t="s">
        <v>1666</v>
      </c>
      <c r="B29" s="44" t="s">
        <v>1667</v>
      </c>
      <c r="C29" s="56" t="s">
        <v>1668</v>
      </c>
      <c r="D29" s="56"/>
      <c r="E29" s="56"/>
      <c r="F29" s="56"/>
      <c r="G29" s="56"/>
      <c r="H29" s="56"/>
      <c r="I29" s="44"/>
      <c r="J29" s="44" t="s">
        <v>1687</v>
      </c>
      <c r="K29" s="44" t="s">
        <v>1670</v>
      </c>
    </row>
    <row r="30" spans="1:11">
      <c r="A30" s="44"/>
      <c r="B30" s="44"/>
      <c r="C30" s="44" t="s">
        <v>1678</v>
      </c>
      <c r="D30" s="44" t="s">
        <v>1679</v>
      </c>
      <c r="E30" s="44" t="s">
        <v>1680</v>
      </c>
      <c r="F30" s="44" t="s">
        <v>1681</v>
      </c>
      <c r="G30" s="44" t="s">
        <v>1682</v>
      </c>
      <c r="H30" s="44" t="s">
        <v>1683</v>
      </c>
      <c r="I30" s="44" t="s">
        <v>1675</v>
      </c>
      <c r="J30" s="44"/>
      <c r="K30" s="44"/>
    </row>
    <row r="31" spans="1:11">
      <c r="A31" s="45">
        <v>1</v>
      </c>
      <c r="B31" s="45"/>
      <c r="C31" s="45">
        <v>2</v>
      </c>
      <c r="D31" s="45">
        <v>3</v>
      </c>
      <c r="E31" s="45">
        <v>4</v>
      </c>
      <c r="F31" s="45">
        <v>5</v>
      </c>
      <c r="G31" s="45">
        <v>6</v>
      </c>
      <c r="H31" s="45">
        <v>7</v>
      </c>
      <c r="I31" s="45">
        <v>8</v>
      </c>
      <c r="J31" s="45">
        <v>9</v>
      </c>
      <c r="K31" s="45">
        <v>10</v>
      </c>
    </row>
    <row r="32" spans="1:11">
      <c r="A32" s="20" t="s">
        <v>1684</v>
      </c>
      <c r="B32" s="20"/>
      <c r="C32" s="52"/>
      <c r="D32" s="52"/>
      <c r="E32" s="21"/>
      <c r="F32" s="21"/>
      <c r="G32" s="21"/>
      <c r="H32" s="21"/>
      <c r="I32" s="21"/>
      <c r="J32" s="21"/>
      <c r="K32" s="21"/>
    </row>
    <row r="33" spans="1:11">
      <c r="A33" s="20" t="s">
        <v>1685</v>
      </c>
      <c r="B33" s="20"/>
      <c r="C33" s="52"/>
      <c r="D33" s="52"/>
      <c r="E33" s="52"/>
      <c r="F33" s="21"/>
      <c r="G33" s="21"/>
      <c r="H33" s="21"/>
      <c r="I33" s="21"/>
      <c r="J33" s="21"/>
      <c r="K33" s="21"/>
    </row>
    <row r="34" spans="1:11">
      <c r="A34" s="20" t="s">
        <v>274</v>
      </c>
      <c r="B34" s="20"/>
      <c r="C34" s="52"/>
      <c r="D34" s="52"/>
      <c r="E34" s="52"/>
      <c r="F34" s="52"/>
      <c r="G34" s="21"/>
      <c r="H34" s="21"/>
      <c r="I34" s="21"/>
      <c r="J34" s="21"/>
      <c r="K34" s="21"/>
    </row>
    <row r="35" spans="1:11">
      <c r="A35" s="20" t="s">
        <v>275</v>
      </c>
      <c r="B35" s="20"/>
      <c r="C35" s="52"/>
      <c r="D35" s="52"/>
      <c r="E35" s="52"/>
      <c r="F35" s="52"/>
      <c r="G35" s="52"/>
      <c r="H35" s="21"/>
      <c r="I35" s="21"/>
      <c r="J35" s="21"/>
      <c r="K35" s="21"/>
    </row>
    <row r="36" spans="1:11">
      <c r="A36" s="20" t="s">
        <v>276</v>
      </c>
      <c r="B36" s="20"/>
      <c r="C36" s="52"/>
      <c r="D36" s="52"/>
      <c r="E36" s="52"/>
      <c r="F36" s="52"/>
      <c r="G36" s="52"/>
      <c r="H36" s="52"/>
      <c r="I36" s="21"/>
      <c r="J36" s="21"/>
      <c r="K36" s="21"/>
    </row>
  </sheetData>
  <mergeCells count="20">
    <mergeCell ref="C4:G4"/>
    <mergeCell ref="C12:I12"/>
    <mergeCell ref="C21:F21"/>
    <mergeCell ref="C29:I29"/>
    <mergeCell ref="A4:A5"/>
    <mergeCell ref="A12:A13"/>
    <mergeCell ref="A21:A22"/>
    <mergeCell ref="A29:A30"/>
    <mergeCell ref="B4:B5"/>
    <mergeCell ref="B12:B13"/>
    <mergeCell ref="B21:B22"/>
    <mergeCell ref="B29:B30"/>
    <mergeCell ref="G21:G22"/>
    <mergeCell ref="H4:H5"/>
    <mergeCell ref="H21:H22"/>
    <mergeCell ref="I4:I5"/>
    <mergeCell ref="J12:J13"/>
    <mergeCell ref="J29:J30"/>
    <mergeCell ref="K12:K13"/>
    <mergeCell ref="K29:K30"/>
  </mergeCells>
  <hyperlinks>
    <hyperlink ref="L1" location="'Daftar Tabel'!A1" display="&lt;&lt;&lt; Daftar Tabel"/>
  </hyperlinks>
  <pageMargins left="0.7" right="0.7" top="0.75" bottom="0.75" header="0.3" footer="0.3"/>
  <pageSetup paperSize="1"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28"/>
  <sheetViews>
    <sheetView workbookViewId="0">
      <pane ySplit="2" topLeftCell="A21" activePane="bottomLeft" state="frozen"/>
      <selection/>
      <selection pane="bottomLeft" activeCell="H1" sqref="H1"/>
    </sheetView>
  </sheetViews>
  <sheetFormatPr defaultColWidth="8.81904761904762" defaultRowHeight="15" outlineLevelCol="7"/>
  <cols>
    <col min="1" max="1" width="8.72380952380952" style="33" customWidth="1"/>
    <col min="2" max="7" width="13.1809523809524" style="33" customWidth="1"/>
    <col min="8" max="8" width="14.5428571428571" style="33" customWidth="1"/>
    <col min="9" max="16384" width="8.81904761904762" style="33"/>
  </cols>
  <sheetData>
    <row r="1" spans="1:8">
      <c r="A1" s="17" t="s">
        <v>110</v>
      </c>
      <c r="B1" s="17"/>
      <c r="C1" s="17"/>
      <c r="D1" s="17"/>
      <c r="H1" s="3" t="s">
        <v>135</v>
      </c>
    </row>
    <row r="2" spans="1:4">
      <c r="A2" s="17"/>
      <c r="B2" s="17"/>
      <c r="C2" s="17"/>
      <c r="D2" s="17"/>
    </row>
    <row r="3" spans="1:4">
      <c r="A3" s="18" t="s">
        <v>1665</v>
      </c>
      <c r="B3" s="17"/>
      <c r="C3" s="17"/>
      <c r="D3" s="17"/>
    </row>
    <row r="4" ht="31.5" customHeight="1" spans="1:7">
      <c r="A4" s="44" t="s">
        <v>1628</v>
      </c>
      <c r="B4" s="44" t="s">
        <v>1629</v>
      </c>
      <c r="C4" s="44" t="s">
        <v>1689</v>
      </c>
      <c r="D4" s="44" t="s">
        <v>1690</v>
      </c>
      <c r="E4" s="44" t="s">
        <v>1691</v>
      </c>
      <c r="F4" s="44"/>
      <c r="G4" s="44"/>
    </row>
    <row r="5" ht="25.5" spans="1:7">
      <c r="A5" s="44"/>
      <c r="B5" s="44"/>
      <c r="C5" s="44"/>
      <c r="D5" s="44"/>
      <c r="E5" s="44" t="s">
        <v>1692</v>
      </c>
      <c r="F5" s="44" t="s">
        <v>1693</v>
      </c>
      <c r="G5" s="44" t="s">
        <v>1694</v>
      </c>
    </row>
    <row r="6" spans="1:7">
      <c r="A6" s="45">
        <v>1</v>
      </c>
      <c r="B6" s="45">
        <v>2</v>
      </c>
      <c r="C6" s="45">
        <v>3</v>
      </c>
      <c r="D6" s="45">
        <v>4</v>
      </c>
      <c r="E6" s="45">
        <v>5</v>
      </c>
      <c r="F6" s="45">
        <v>6</v>
      </c>
      <c r="G6" s="45">
        <v>7</v>
      </c>
    </row>
    <row r="7" spans="1:7">
      <c r="A7" s="20" t="s">
        <v>274</v>
      </c>
      <c r="B7" s="21"/>
      <c r="C7" s="21"/>
      <c r="D7" s="21"/>
      <c r="E7" s="21"/>
      <c r="F7" s="21"/>
      <c r="G7" s="21"/>
    </row>
    <row r="8" spans="1:7">
      <c r="A8" s="20" t="s">
        <v>275</v>
      </c>
      <c r="B8" s="21"/>
      <c r="C8" s="21"/>
      <c r="D8" s="21"/>
      <c r="E8" s="21"/>
      <c r="F8" s="21"/>
      <c r="G8" s="21"/>
    </row>
    <row r="9" spans="1:7">
      <c r="A9" s="20" t="s">
        <v>276</v>
      </c>
      <c r="B9" s="21"/>
      <c r="C9" s="21"/>
      <c r="D9" s="21"/>
      <c r="E9" s="21"/>
      <c r="F9" s="21"/>
      <c r="G9" s="21"/>
    </row>
    <row r="10" spans="1:7">
      <c r="A10" s="41" t="s">
        <v>279</v>
      </c>
      <c r="B10" s="20"/>
      <c r="C10" s="20"/>
      <c r="D10" s="20"/>
      <c r="E10" s="20"/>
      <c r="F10" s="20"/>
      <c r="G10" s="20"/>
    </row>
    <row r="11" spans="1:7">
      <c r="A11" s="50"/>
      <c r="B11" s="50"/>
      <c r="C11" s="50"/>
      <c r="D11" s="50"/>
      <c r="E11" s="51"/>
      <c r="F11" s="51"/>
      <c r="G11" s="51"/>
    </row>
    <row r="12" spans="1:4">
      <c r="A12" s="18" t="s">
        <v>1695</v>
      </c>
      <c r="B12" s="17"/>
      <c r="C12" s="17"/>
      <c r="D12" s="17"/>
    </row>
    <row r="13" ht="33" customHeight="1" spans="1:6">
      <c r="A13" s="44" t="s">
        <v>1628</v>
      </c>
      <c r="B13" s="44" t="s">
        <v>1629</v>
      </c>
      <c r="C13" s="44" t="s">
        <v>1689</v>
      </c>
      <c r="D13" s="44" t="s">
        <v>1691</v>
      </c>
      <c r="E13" s="44"/>
      <c r="F13" s="44"/>
    </row>
    <row r="14" ht="25.5" spans="1:6">
      <c r="A14" s="44"/>
      <c r="B14" s="44"/>
      <c r="C14" s="44"/>
      <c r="D14" s="44" t="s">
        <v>1696</v>
      </c>
      <c r="E14" s="44" t="s">
        <v>1697</v>
      </c>
      <c r="F14" s="44" t="s">
        <v>1698</v>
      </c>
    </row>
    <row r="15" spans="1:6">
      <c r="A15" s="45">
        <v>1</v>
      </c>
      <c r="B15" s="45">
        <v>2</v>
      </c>
      <c r="C15" s="45">
        <v>3</v>
      </c>
      <c r="D15" s="45">
        <v>5</v>
      </c>
      <c r="E15" s="45">
        <v>6</v>
      </c>
      <c r="F15" s="45">
        <v>7</v>
      </c>
    </row>
    <row r="16" spans="1:6">
      <c r="A16" s="20" t="s">
        <v>274</v>
      </c>
      <c r="B16" s="21"/>
      <c r="C16" s="21"/>
      <c r="D16" s="21"/>
      <c r="E16" s="21"/>
      <c r="F16" s="21"/>
    </row>
    <row r="17" spans="1:6">
      <c r="A17" s="20" t="s">
        <v>275</v>
      </c>
      <c r="B17" s="21"/>
      <c r="C17" s="21"/>
      <c r="D17" s="21"/>
      <c r="E17" s="21"/>
      <c r="F17" s="21"/>
    </row>
    <row r="18" spans="1:6">
      <c r="A18" s="20" t="s">
        <v>276</v>
      </c>
      <c r="B18" s="21"/>
      <c r="C18" s="21"/>
      <c r="D18" s="21"/>
      <c r="E18" s="21"/>
      <c r="F18" s="21"/>
    </row>
    <row r="19" spans="1:6">
      <c r="A19" s="41" t="s">
        <v>279</v>
      </c>
      <c r="B19" s="20"/>
      <c r="C19" s="20"/>
      <c r="D19" s="20"/>
      <c r="E19" s="20"/>
      <c r="F19" s="20"/>
    </row>
    <row r="21" spans="1:4">
      <c r="A21" s="18" t="s">
        <v>1699</v>
      </c>
      <c r="B21" s="17"/>
      <c r="C21" s="17"/>
      <c r="D21" s="17"/>
    </row>
    <row r="22" ht="32.5" customHeight="1" spans="1:6">
      <c r="A22" s="44" t="s">
        <v>1628</v>
      </c>
      <c r="B22" s="44" t="s">
        <v>1629</v>
      </c>
      <c r="C22" s="44" t="s">
        <v>1689</v>
      </c>
      <c r="D22" s="44" t="s">
        <v>1691</v>
      </c>
      <c r="E22" s="44"/>
      <c r="F22" s="44"/>
    </row>
    <row r="23" ht="25.5" spans="1:6">
      <c r="A23" s="44"/>
      <c r="B23" s="44"/>
      <c r="C23" s="44"/>
      <c r="D23" s="44" t="s">
        <v>1692</v>
      </c>
      <c r="E23" s="44" t="s">
        <v>1693</v>
      </c>
      <c r="F23" s="44" t="s">
        <v>1694</v>
      </c>
    </row>
    <row r="24" spans="1:6">
      <c r="A24" s="45">
        <v>1</v>
      </c>
      <c r="B24" s="45">
        <v>2</v>
      </c>
      <c r="C24" s="45">
        <v>3</v>
      </c>
      <c r="D24" s="45">
        <v>5</v>
      </c>
      <c r="E24" s="45">
        <v>6</v>
      </c>
      <c r="F24" s="45">
        <v>7</v>
      </c>
    </row>
    <row r="25" spans="1:6">
      <c r="A25" s="20" t="s">
        <v>274</v>
      </c>
      <c r="B25" s="21"/>
      <c r="C25" s="21"/>
      <c r="D25" s="21"/>
      <c r="E25" s="21"/>
      <c r="F25" s="21"/>
    </row>
    <row r="26" spans="1:6">
      <c r="A26" s="20" t="s">
        <v>275</v>
      </c>
      <c r="B26" s="21"/>
      <c r="C26" s="21"/>
      <c r="D26" s="21"/>
      <c r="E26" s="21"/>
      <c r="F26" s="21"/>
    </row>
    <row r="27" spans="1:6">
      <c r="A27" s="20" t="s">
        <v>276</v>
      </c>
      <c r="B27" s="21"/>
      <c r="C27" s="21"/>
      <c r="D27" s="21"/>
      <c r="E27" s="21"/>
      <c r="F27" s="21"/>
    </row>
    <row r="28" spans="1:6">
      <c r="A28" s="41" t="s">
        <v>279</v>
      </c>
      <c r="B28" s="20"/>
      <c r="C28" s="20"/>
      <c r="D28" s="20"/>
      <c r="E28" s="20"/>
      <c r="F28" s="20"/>
    </row>
  </sheetData>
  <mergeCells count="13">
    <mergeCell ref="E4:G4"/>
    <mergeCell ref="D13:F13"/>
    <mergeCell ref="D22:F22"/>
    <mergeCell ref="A4:A5"/>
    <mergeCell ref="A13:A14"/>
    <mergeCell ref="A22:A23"/>
    <mergeCell ref="B4:B5"/>
    <mergeCell ref="B13:B14"/>
    <mergeCell ref="B22:B23"/>
    <mergeCell ref="C4:C5"/>
    <mergeCell ref="C13:C14"/>
    <mergeCell ref="C22:C23"/>
    <mergeCell ref="D4:D5"/>
  </mergeCells>
  <hyperlinks>
    <hyperlink ref="H1" location="'Daftar Tabel'!A1" display="&lt;&lt;&lt; Daftar Tabel"/>
  </hyperlink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G10"/>
  <sheetViews>
    <sheetView workbookViewId="0">
      <pane ySplit="2" topLeftCell="A3" activePane="bottomLeft" state="frozen"/>
      <selection/>
      <selection pane="bottomLeft" activeCell="D18" sqref="D18"/>
    </sheetView>
  </sheetViews>
  <sheetFormatPr defaultColWidth="8.81904761904762" defaultRowHeight="15" outlineLevelCol="6"/>
  <cols>
    <col min="1" max="1" width="8.72380952380952" style="33" customWidth="1"/>
    <col min="2" max="6" width="13.1809523809524" style="33" customWidth="1"/>
    <col min="7" max="7" width="14.6285714285714" style="33" customWidth="1"/>
    <col min="8" max="8" width="14.5428571428571" style="33" customWidth="1"/>
    <col min="9" max="16384" width="8.81904761904762" style="33"/>
  </cols>
  <sheetData>
    <row r="1" spans="1:7">
      <c r="A1" s="17" t="s">
        <v>112</v>
      </c>
      <c r="B1" s="17"/>
      <c r="C1" s="17"/>
      <c r="D1" s="17"/>
      <c r="G1" s="3" t="s">
        <v>135</v>
      </c>
    </row>
    <row r="2" spans="1:4">
      <c r="A2" s="17"/>
      <c r="B2" s="17"/>
      <c r="C2" s="17"/>
      <c r="D2" s="17"/>
    </row>
    <row r="3" spans="1:4">
      <c r="A3" s="18" t="s">
        <v>1700</v>
      </c>
      <c r="B3" s="17"/>
      <c r="C3" s="17"/>
      <c r="D3" s="17"/>
    </row>
    <row r="4" ht="31.5" customHeight="1" spans="1:6">
      <c r="A4" s="44" t="s">
        <v>1628</v>
      </c>
      <c r="B4" s="44" t="s">
        <v>1629</v>
      </c>
      <c r="C4" s="44" t="s">
        <v>1689</v>
      </c>
      <c r="D4" s="44" t="s">
        <v>1701</v>
      </c>
      <c r="E4" s="44"/>
      <c r="F4" s="44"/>
    </row>
    <row r="5" spans="1:6">
      <c r="A5" s="44"/>
      <c r="B5" s="44"/>
      <c r="C5" s="44"/>
      <c r="D5" s="44" t="s">
        <v>1702</v>
      </c>
      <c r="E5" s="44" t="s">
        <v>1703</v>
      </c>
      <c r="F5" s="44" t="s">
        <v>1704</v>
      </c>
    </row>
    <row r="6" spans="1:6">
      <c r="A6" s="45">
        <v>1</v>
      </c>
      <c r="B6" s="45">
        <v>2</v>
      </c>
      <c r="C6" s="45">
        <v>3</v>
      </c>
      <c r="D6" s="45">
        <v>4</v>
      </c>
      <c r="E6" s="45">
        <v>5</v>
      </c>
      <c r="F6" s="45">
        <v>6</v>
      </c>
    </row>
    <row r="7" spans="1:6">
      <c r="A7" s="20" t="s">
        <v>274</v>
      </c>
      <c r="B7" s="21">
        <v>18</v>
      </c>
      <c r="C7" s="21"/>
      <c r="D7" s="21"/>
      <c r="E7" s="21"/>
      <c r="F7" s="21"/>
    </row>
    <row r="8" spans="1:6">
      <c r="A8" s="20" t="s">
        <v>275</v>
      </c>
      <c r="B8" s="21">
        <v>17</v>
      </c>
      <c r="C8" s="21"/>
      <c r="D8" s="21"/>
      <c r="E8" s="21"/>
      <c r="F8" s="21"/>
    </row>
    <row r="9" spans="1:6">
      <c r="A9" s="20" t="s">
        <v>276</v>
      </c>
      <c r="B9" s="21">
        <v>11</v>
      </c>
      <c r="C9" s="21"/>
      <c r="D9" s="21"/>
      <c r="E9" s="21"/>
      <c r="F9" s="21"/>
    </row>
    <row r="10" spans="1:7">
      <c r="A10" s="41" t="s">
        <v>279</v>
      </c>
      <c r="B10" s="20"/>
      <c r="C10" s="20"/>
      <c r="D10" s="20"/>
      <c r="E10" s="20"/>
      <c r="F10" s="20"/>
      <c r="G10" s="51"/>
    </row>
  </sheetData>
  <mergeCells count="4">
    <mergeCell ref="D4:F4"/>
    <mergeCell ref="A4:A5"/>
    <mergeCell ref="B4:B5"/>
    <mergeCell ref="C4:C5"/>
  </mergeCells>
  <hyperlinks>
    <hyperlink ref="G1" location="'Daftar Tabel'!A1" display="&lt;&lt;&lt; Daftar Tabel"/>
  </hyperlinks>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17"/>
  <sheetViews>
    <sheetView workbookViewId="0">
      <pane xSplit="1" ySplit="6" topLeftCell="B7" activePane="bottomRight" state="frozen"/>
      <selection/>
      <selection pane="topRight"/>
      <selection pane="bottomLeft"/>
      <selection pane="bottomRight" activeCell="H1" sqref="H1"/>
    </sheetView>
  </sheetViews>
  <sheetFormatPr defaultColWidth="8.81904761904762" defaultRowHeight="15" outlineLevelCol="7"/>
  <cols>
    <col min="1" max="1" width="9" style="33" customWidth="1"/>
    <col min="2" max="7" width="12.6285714285714" style="33" customWidth="1"/>
    <col min="8" max="8" width="14.5428571428571" style="33" customWidth="1"/>
    <col min="9" max="16384" width="8.81904761904762" style="33"/>
  </cols>
  <sheetData>
    <row r="1" spans="1:8">
      <c r="A1" s="17" t="s">
        <v>114</v>
      </c>
      <c r="H1" s="3" t="s">
        <v>135</v>
      </c>
    </row>
    <row r="2" spans="1:1">
      <c r="A2" s="17"/>
    </row>
    <row r="3" spans="1:1">
      <c r="A3" s="34" t="s">
        <v>1663</v>
      </c>
    </row>
    <row r="4" ht="36" customHeight="1" spans="1:7">
      <c r="A4" s="44" t="s">
        <v>1628</v>
      </c>
      <c r="B4" s="44" t="s">
        <v>1629</v>
      </c>
      <c r="C4" s="44" t="s">
        <v>1689</v>
      </c>
      <c r="D4" s="44" t="s">
        <v>1705</v>
      </c>
      <c r="E4" s="44" t="s">
        <v>1706</v>
      </c>
      <c r="F4" s="44"/>
      <c r="G4" s="44"/>
    </row>
    <row r="5" ht="63.75" spans="1:7">
      <c r="A5" s="44"/>
      <c r="B5" s="44"/>
      <c r="C5" s="44"/>
      <c r="D5" s="44"/>
      <c r="E5" s="44" t="s">
        <v>1707</v>
      </c>
      <c r="F5" s="44" t="s">
        <v>1708</v>
      </c>
      <c r="G5" s="44" t="s">
        <v>1709</v>
      </c>
    </row>
    <row r="6" spans="1:7">
      <c r="A6" s="45">
        <v>1</v>
      </c>
      <c r="B6" s="45">
        <v>2</v>
      </c>
      <c r="C6" s="45">
        <v>3</v>
      </c>
      <c r="D6" s="45">
        <v>4</v>
      </c>
      <c r="E6" s="45">
        <v>5</v>
      </c>
      <c r="F6" s="45">
        <v>6</v>
      </c>
      <c r="G6" s="45">
        <v>7</v>
      </c>
    </row>
    <row r="7" spans="1:7">
      <c r="A7" s="20" t="s">
        <v>274</v>
      </c>
      <c r="B7" s="32"/>
      <c r="C7" s="21"/>
      <c r="D7" s="21"/>
      <c r="E7" s="21"/>
      <c r="F7" s="21"/>
      <c r="G7" s="21"/>
    </row>
    <row r="8" spans="1:7">
      <c r="A8" s="20" t="s">
        <v>275</v>
      </c>
      <c r="B8" s="32"/>
      <c r="C8" s="21"/>
      <c r="D8" s="21"/>
      <c r="E8" s="21"/>
      <c r="F8" s="21"/>
      <c r="G8" s="21"/>
    </row>
    <row r="9" spans="1:7">
      <c r="A9" s="20" t="s">
        <v>276</v>
      </c>
      <c r="B9" s="32"/>
      <c r="C9" s="21"/>
      <c r="D9" s="21"/>
      <c r="E9" s="21"/>
      <c r="F9" s="21"/>
      <c r="G9" s="21"/>
    </row>
    <row r="10" spans="1:7">
      <c r="A10" s="41" t="s">
        <v>279</v>
      </c>
      <c r="B10" s="37"/>
      <c r="C10" s="20"/>
      <c r="D10" s="20"/>
      <c r="E10" s="20"/>
      <c r="F10" s="20"/>
      <c r="G10" s="20"/>
    </row>
    <row r="11" spans="1:7">
      <c r="A11" s="50"/>
      <c r="B11" s="51"/>
      <c r="C11" s="50"/>
      <c r="D11" s="50"/>
      <c r="E11" s="50"/>
      <c r="F11" s="50"/>
      <c r="G11" s="50"/>
    </row>
    <row r="12" spans="1:1">
      <c r="A12" s="2"/>
    </row>
    <row r="14" spans="1:1">
      <c r="A14" s="4"/>
    </row>
    <row r="15" spans="1:1">
      <c r="A15" s="4"/>
    </row>
    <row r="16" spans="1:1">
      <c r="A16" s="4"/>
    </row>
    <row r="17" spans="1:1">
      <c r="A17" s="4"/>
    </row>
  </sheetData>
  <mergeCells count="5">
    <mergeCell ref="E4:G4"/>
    <mergeCell ref="A4:A5"/>
    <mergeCell ref="B4:B5"/>
    <mergeCell ref="C4:C5"/>
    <mergeCell ref="D4:D5"/>
  </mergeCells>
  <hyperlinks>
    <hyperlink ref="H1" location="'Daftar Tabel'!A1" display="&lt;&lt;&lt; Daftar Tabel"/>
  </hyperlinks>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10"/>
  <sheetViews>
    <sheetView workbookViewId="0">
      <pane xSplit="1" ySplit="6" topLeftCell="B7" activePane="bottomRight" state="frozen"/>
      <selection/>
      <selection pane="topRight"/>
      <selection pane="bottomLeft"/>
      <selection pane="bottomRight" activeCell="C15" sqref="C15"/>
    </sheetView>
  </sheetViews>
  <sheetFormatPr defaultColWidth="8.81904761904762" defaultRowHeight="15" outlineLevelCol="3"/>
  <cols>
    <col min="1" max="3" width="18.6285714285714" style="33" customWidth="1"/>
    <col min="4" max="4" width="14.5428571428571" style="33" customWidth="1"/>
    <col min="5" max="16384" width="8.81904761904762" style="33"/>
  </cols>
  <sheetData>
    <row r="1" spans="1:4">
      <c r="A1" s="17" t="s">
        <v>1710</v>
      </c>
      <c r="D1" s="3" t="s">
        <v>135</v>
      </c>
    </row>
    <row r="2" spans="1:1">
      <c r="A2" s="17"/>
    </row>
    <row r="3" spans="1:1">
      <c r="A3" s="18" t="s">
        <v>1700</v>
      </c>
    </row>
    <row r="4" ht="24.5" customHeight="1" spans="1:3">
      <c r="A4" s="44" t="s">
        <v>1628</v>
      </c>
      <c r="B4" s="44" t="s">
        <v>1629</v>
      </c>
      <c r="C4" s="44" t="s">
        <v>1711</v>
      </c>
    </row>
    <row r="5" ht="24.5" customHeight="1" spans="1:3">
      <c r="A5" s="44"/>
      <c r="B5" s="44"/>
      <c r="C5" s="44"/>
    </row>
    <row r="6" spans="1:3">
      <c r="A6" s="45">
        <v>1</v>
      </c>
      <c r="B6" s="45">
        <v>2</v>
      </c>
      <c r="C6" s="45">
        <v>3</v>
      </c>
    </row>
    <row r="7" spans="1:3">
      <c r="A7" s="20" t="s">
        <v>274</v>
      </c>
      <c r="B7" s="32">
        <v>18</v>
      </c>
      <c r="C7" s="21"/>
    </row>
    <row r="8" spans="1:3">
      <c r="A8" s="20" t="s">
        <v>275</v>
      </c>
      <c r="B8" s="32">
        <v>17</v>
      </c>
      <c r="C8" s="21"/>
    </row>
    <row r="9" spans="1:3">
      <c r="A9" s="20" t="s">
        <v>276</v>
      </c>
      <c r="B9" s="32">
        <v>11</v>
      </c>
      <c r="C9" s="21"/>
    </row>
    <row r="10" spans="1:3">
      <c r="A10" s="41" t="s">
        <v>279</v>
      </c>
      <c r="B10" s="41">
        <f>SUM(B7:B9)</f>
        <v>46</v>
      </c>
      <c r="C10" s="41">
        <f>SUM(C7:C9)</f>
        <v>0</v>
      </c>
    </row>
  </sheetData>
  <mergeCells count="3">
    <mergeCell ref="A4:A5"/>
    <mergeCell ref="B4:B5"/>
    <mergeCell ref="C4:C5"/>
  </mergeCells>
  <hyperlinks>
    <hyperlink ref="D1" location="'Daftar Tabel'!A1" display="&lt;&lt;&lt; Daftar Tabel"/>
  </hyperlinks>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H14"/>
  <sheetViews>
    <sheetView workbookViewId="0">
      <pane xSplit="1" ySplit="6" topLeftCell="B7" activePane="bottomRight" state="frozen"/>
      <selection/>
      <selection pane="topRight"/>
      <selection pane="bottomLeft"/>
      <selection pane="bottomRight" activeCell="A1" sqref="A1:G15"/>
    </sheetView>
  </sheetViews>
  <sheetFormatPr defaultColWidth="8.81904761904762" defaultRowHeight="15" outlineLevelCol="7"/>
  <cols>
    <col min="1" max="1" width="5.54285714285714" style="33" customWidth="1"/>
    <col min="2" max="2" width="28.5428571428571" style="33" customWidth="1"/>
    <col min="3" max="6" width="12.5428571428571" style="33" customWidth="1"/>
    <col min="7" max="7" width="19.8190476190476" style="33" customWidth="1"/>
    <col min="8" max="8" width="14.6285714285714" style="33" customWidth="1"/>
    <col min="9" max="16384" width="8.81904761904762" style="33"/>
  </cols>
  <sheetData>
    <row r="1" spans="1:8">
      <c r="A1" s="17" t="s">
        <v>118</v>
      </c>
      <c r="H1" s="3" t="s">
        <v>135</v>
      </c>
    </row>
    <row r="2" spans="1:1">
      <c r="A2" s="17"/>
    </row>
    <row r="3" spans="1:1">
      <c r="A3" s="18" t="s">
        <v>1700</v>
      </c>
    </row>
    <row r="4" ht="29" customHeight="1" spans="1:7">
      <c r="A4" s="44" t="s">
        <v>50</v>
      </c>
      <c r="B4" s="44" t="s">
        <v>1712</v>
      </c>
      <c r="C4" s="44" t="s">
        <v>1713</v>
      </c>
      <c r="D4" s="44"/>
      <c r="E4" s="44"/>
      <c r="F4" s="44"/>
      <c r="G4" s="44" t="s">
        <v>1545</v>
      </c>
    </row>
    <row r="5" spans="1:7">
      <c r="A5" s="44"/>
      <c r="B5" s="44"/>
      <c r="C5" s="44" t="s">
        <v>1546</v>
      </c>
      <c r="D5" s="44" t="s">
        <v>18</v>
      </c>
      <c r="E5" s="44" t="s">
        <v>1547</v>
      </c>
      <c r="F5" s="44" t="s">
        <v>1548</v>
      </c>
      <c r="G5" s="44"/>
    </row>
    <row r="6" spans="1:7">
      <c r="A6" s="45">
        <v>1</v>
      </c>
      <c r="B6" s="45">
        <v>2</v>
      </c>
      <c r="C6" s="45">
        <v>3</v>
      </c>
      <c r="D6" s="45">
        <v>4</v>
      </c>
      <c r="E6" s="45">
        <v>5</v>
      </c>
      <c r="F6" s="45">
        <v>6</v>
      </c>
      <c r="G6" s="45">
        <v>2</v>
      </c>
    </row>
    <row r="7" spans="1:7">
      <c r="A7" s="20">
        <v>1</v>
      </c>
      <c r="B7" s="37" t="s">
        <v>1714</v>
      </c>
      <c r="C7" s="46">
        <v>77.78</v>
      </c>
      <c r="D7" s="46">
        <v>16.67</v>
      </c>
      <c r="E7" s="46">
        <v>5.56</v>
      </c>
      <c r="F7" s="46">
        <v>0</v>
      </c>
      <c r="G7" s="32"/>
    </row>
    <row r="8" ht="25.5" spans="1:7">
      <c r="A8" s="20">
        <v>2</v>
      </c>
      <c r="B8" s="37" t="s">
        <v>1715</v>
      </c>
      <c r="C8" s="46">
        <v>38.89</v>
      </c>
      <c r="D8" s="46">
        <v>61.11</v>
      </c>
      <c r="E8" s="46">
        <v>0</v>
      </c>
      <c r="F8" s="46">
        <v>0</v>
      </c>
      <c r="G8" s="32"/>
    </row>
    <row r="9" spans="1:7">
      <c r="A9" s="20">
        <v>3</v>
      </c>
      <c r="B9" s="37" t="s">
        <v>1716</v>
      </c>
      <c r="C9" s="46">
        <v>11.11</v>
      </c>
      <c r="D9" s="46">
        <v>72.22</v>
      </c>
      <c r="E9" s="46">
        <v>16.67</v>
      </c>
      <c r="F9" s="46">
        <v>0</v>
      </c>
      <c r="G9" s="32"/>
    </row>
    <row r="10" spans="1:7">
      <c r="A10" s="20">
        <v>4</v>
      </c>
      <c r="B10" s="37" t="s">
        <v>1717</v>
      </c>
      <c r="C10" s="46">
        <v>38.89</v>
      </c>
      <c r="D10" s="46">
        <v>61.11</v>
      </c>
      <c r="E10" s="46">
        <v>0</v>
      </c>
      <c r="F10" s="46">
        <v>0</v>
      </c>
      <c r="G10" s="32"/>
    </row>
    <row r="11" spans="1:7">
      <c r="A11" s="20">
        <v>5</v>
      </c>
      <c r="B11" s="37" t="s">
        <v>1718</v>
      </c>
      <c r="C11" s="46">
        <v>50</v>
      </c>
      <c r="D11" s="46">
        <v>50</v>
      </c>
      <c r="E11" s="46">
        <v>0</v>
      </c>
      <c r="F11" s="46">
        <v>0</v>
      </c>
      <c r="G11" s="32"/>
    </row>
    <row r="12" spans="1:7">
      <c r="A12" s="20">
        <v>6</v>
      </c>
      <c r="B12" s="37" t="s">
        <v>1719</v>
      </c>
      <c r="C12" s="46">
        <v>55.56</v>
      </c>
      <c r="D12" s="46">
        <v>44.44</v>
      </c>
      <c r="E12" s="46">
        <v>0</v>
      </c>
      <c r="F12" s="46">
        <v>0</v>
      </c>
      <c r="G12" s="32"/>
    </row>
    <row r="13" spans="1:7">
      <c r="A13" s="20">
        <v>7</v>
      </c>
      <c r="B13" s="37" t="s">
        <v>1720</v>
      </c>
      <c r="C13" s="46">
        <v>55.56</v>
      </c>
      <c r="D13" s="46">
        <v>38.89</v>
      </c>
      <c r="E13" s="46">
        <v>5.56</v>
      </c>
      <c r="F13" s="46">
        <v>0</v>
      </c>
      <c r="G13" s="32"/>
    </row>
    <row r="14" spans="1:7">
      <c r="A14" s="47" t="s">
        <v>279</v>
      </c>
      <c r="B14" s="47"/>
      <c r="C14" s="48">
        <f>SUM(C7:C13)</f>
        <v>327.79</v>
      </c>
      <c r="D14" s="48">
        <f>SUM(D7:D13)</f>
        <v>344.44</v>
      </c>
      <c r="E14" s="48">
        <f>SUM(E7:E13)</f>
        <v>27.79</v>
      </c>
      <c r="F14" s="48">
        <f>SUM(F7:F13)</f>
        <v>0</v>
      </c>
      <c r="G14" s="49"/>
    </row>
  </sheetData>
  <mergeCells count="5">
    <mergeCell ref="C4:F4"/>
    <mergeCell ref="A14:B14"/>
    <mergeCell ref="A4:A5"/>
    <mergeCell ref="B4:B5"/>
    <mergeCell ref="G4:G5"/>
  </mergeCells>
  <hyperlinks>
    <hyperlink ref="H1" location="'Daftar Tabel'!A1" display="&lt;&lt;&lt; Daftar Tabel"/>
  </hyperlinks>
  <pageMargins left="0.7" right="0.7"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AD33"/>
  <sheetViews>
    <sheetView workbookViewId="0">
      <pane xSplit="1" ySplit="6" topLeftCell="B7" activePane="bottomRight" state="frozen"/>
      <selection/>
      <selection pane="topRight"/>
      <selection pane="bottomLeft"/>
      <selection pane="bottomRight" activeCell="A1" sqref="A1:F17"/>
    </sheetView>
  </sheetViews>
  <sheetFormatPr defaultColWidth="8.81904761904762" defaultRowHeight="15"/>
  <cols>
    <col min="1" max="1" width="5.54285714285714" style="33" customWidth="1"/>
    <col min="2" max="2" width="36.5428571428571" style="33" customWidth="1"/>
    <col min="3" max="6" width="10.5428571428571" style="33" customWidth="1"/>
    <col min="7" max="7" width="14.5428571428571" style="33" customWidth="1"/>
    <col min="8" max="16384" width="8.81904761904762" style="33"/>
  </cols>
  <sheetData>
    <row r="1" spans="1:7">
      <c r="A1" s="17" t="s">
        <v>120</v>
      </c>
      <c r="G1" s="3" t="s">
        <v>135</v>
      </c>
    </row>
    <row r="2" spans="1:1">
      <c r="A2" s="17"/>
    </row>
    <row r="3" spans="1:1">
      <c r="A3" s="34" t="s">
        <v>530</v>
      </c>
    </row>
    <row r="4" ht="15.75" spans="1:30">
      <c r="A4" s="5" t="s">
        <v>203</v>
      </c>
      <c r="B4" s="5" t="s">
        <v>531</v>
      </c>
      <c r="C4" s="5" t="s">
        <v>532</v>
      </c>
      <c r="D4" s="5"/>
      <c r="E4" s="5"/>
      <c r="F4" s="5" t="s">
        <v>279</v>
      </c>
      <c r="H4" s="35"/>
      <c r="I4" s="35"/>
      <c r="J4" s="35"/>
      <c r="K4" s="35"/>
      <c r="L4" s="35"/>
      <c r="M4" s="35"/>
      <c r="N4" s="35"/>
      <c r="O4" s="43"/>
      <c r="P4" s="35"/>
      <c r="Q4" s="35"/>
      <c r="R4" s="35"/>
      <c r="S4" s="35"/>
      <c r="T4" s="35"/>
      <c r="U4" s="35"/>
      <c r="V4" s="35"/>
      <c r="W4" s="43"/>
      <c r="X4" s="35"/>
      <c r="Y4" s="35"/>
      <c r="Z4" s="35"/>
      <c r="AA4" s="35"/>
      <c r="AB4" s="35"/>
      <c r="AC4" s="35"/>
      <c r="AD4" s="35"/>
    </row>
    <row r="5" spans="1:30">
      <c r="A5" s="5"/>
      <c r="B5" s="5"/>
      <c r="C5" s="5" t="s">
        <v>276</v>
      </c>
      <c r="D5" s="5" t="s">
        <v>277</v>
      </c>
      <c r="E5" s="5" t="s">
        <v>278</v>
      </c>
      <c r="F5" s="5"/>
      <c r="H5" s="36"/>
      <c r="I5" s="36"/>
      <c r="J5" s="36"/>
      <c r="K5" s="36"/>
      <c r="L5" s="36"/>
      <c r="M5" s="36"/>
      <c r="N5" s="36"/>
      <c r="O5" s="36"/>
      <c r="P5" s="36"/>
      <c r="Q5" s="36"/>
      <c r="R5" s="36"/>
      <c r="S5" s="36"/>
      <c r="T5" s="36"/>
      <c r="U5" s="36"/>
      <c r="V5" s="36"/>
      <c r="W5" s="36"/>
      <c r="X5" s="36"/>
      <c r="Y5" s="36"/>
      <c r="Z5" s="36"/>
      <c r="AA5" s="36"/>
      <c r="AB5" s="36"/>
      <c r="AC5" s="36"/>
      <c r="AD5" s="36"/>
    </row>
    <row r="6" spans="1:30">
      <c r="A6" s="19">
        <v>1</v>
      </c>
      <c r="B6" s="19">
        <v>2</v>
      </c>
      <c r="C6" s="19">
        <v>3</v>
      </c>
      <c r="D6" s="19">
        <v>4</v>
      </c>
      <c r="E6" s="19">
        <v>5</v>
      </c>
      <c r="F6" s="19">
        <v>6</v>
      </c>
      <c r="H6" s="36"/>
      <c r="I6" s="36"/>
      <c r="J6" s="36"/>
      <c r="K6" s="36"/>
      <c r="L6" s="36"/>
      <c r="M6" s="36"/>
      <c r="N6" s="36"/>
      <c r="O6" s="36"/>
      <c r="P6" s="36"/>
      <c r="Q6" s="36"/>
      <c r="R6" s="36"/>
      <c r="S6" s="36"/>
      <c r="T6" s="36"/>
      <c r="U6" s="36"/>
      <c r="V6" s="36"/>
      <c r="W6" s="36"/>
      <c r="X6" s="36"/>
      <c r="Y6" s="36"/>
      <c r="Z6" s="36"/>
      <c r="AA6" s="36"/>
      <c r="AB6" s="36"/>
      <c r="AC6" s="36"/>
      <c r="AD6" s="36"/>
    </row>
    <row r="7" spans="1:30">
      <c r="A7" s="20">
        <v>1</v>
      </c>
      <c r="B7" s="37" t="s">
        <v>534</v>
      </c>
      <c r="C7" s="21">
        <v>4</v>
      </c>
      <c r="D7" s="21">
        <v>2</v>
      </c>
      <c r="E7" s="21">
        <v>0</v>
      </c>
      <c r="F7" s="20">
        <f>SUM(C7:E7)</f>
        <v>6</v>
      </c>
      <c r="H7" s="36"/>
      <c r="I7" s="36"/>
      <c r="J7" s="36"/>
      <c r="K7" s="36"/>
      <c r="L7" s="36"/>
      <c r="M7" s="36"/>
      <c r="N7" s="36"/>
      <c r="O7" s="36"/>
      <c r="P7" s="36"/>
      <c r="Q7" s="36"/>
      <c r="R7" s="36"/>
      <c r="S7" s="36"/>
      <c r="T7" s="36"/>
      <c r="U7" s="36"/>
      <c r="V7" s="36"/>
      <c r="W7" s="36"/>
      <c r="X7" s="36"/>
      <c r="Y7" s="36"/>
      <c r="Z7" s="36"/>
      <c r="AA7" s="36"/>
      <c r="AB7" s="36"/>
      <c r="AC7" s="36"/>
      <c r="AD7" s="36"/>
    </row>
    <row r="8" spans="1:6">
      <c r="A8" s="20">
        <v>2</v>
      </c>
      <c r="B8" s="37" t="s">
        <v>535</v>
      </c>
      <c r="C8" s="21">
        <v>6</v>
      </c>
      <c r="D8" s="21">
        <v>4</v>
      </c>
      <c r="E8" s="21">
        <v>4</v>
      </c>
      <c r="F8" s="20">
        <f t="shared" ref="F8:F17" si="0">SUM(C8:E8)</f>
        <v>14</v>
      </c>
    </row>
    <row r="9" spans="1:6">
      <c r="A9" s="20">
        <v>3</v>
      </c>
      <c r="B9" s="37" t="s">
        <v>536</v>
      </c>
      <c r="C9" s="21">
        <v>0</v>
      </c>
      <c r="D9" s="21">
        <v>0</v>
      </c>
      <c r="E9" s="21">
        <v>1</v>
      </c>
      <c r="F9" s="20">
        <f t="shared" si="0"/>
        <v>1</v>
      </c>
    </row>
    <row r="10" spans="1:6">
      <c r="A10" s="20">
        <v>4</v>
      </c>
      <c r="B10" s="38" t="s">
        <v>537</v>
      </c>
      <c r="C10" s="21">
        <v>4</v>
      </c>
      <c r="D10" s="21">
        <v>24</v>
      </c>
      <c r="E10" s="21">
        <v>45</v>
      </c>
      <c r="F10" s="20">
        <f t="shared" si="0"/>
        <v>73</v>
      </c>
    </row>
    <row r="11" spans="1:6">
      <c r="A11" s="39">
        <v>5</v>
      </c>
      <c r="B11" s="37" t="s">
        <v>538</v>
      </c>
      <c r="C11" s="40">
        <v>0</v>
      </c>
      <c r="D11" s="21">
        <v>0</v>
      </c>
      <c r="E11" s="21">
        <v>0</v>
      </c>
      <c r="F11" s="20">
        <f t="shared" si="0"/>
        <v>0</v>
      </c>
    </row>
    <row r="12" spans="1:6">
      <c r="A12" s="39">
        <v>6</v>
      </c>
      <c r="B12" s="37" t="s">
        <v>539</v>
      </c>
      <c r="C12" s="40">
        <v>1</v>
      </c>
      <c r="D12" s="21">
        <v>0</v>
      </c>
      <c r="E12" s="21">
        <v>0</v>
      </c>
      <c r="F12" s="20">
        <f t="shared" si="0"/>
        <v>1</v>
      </c>
    </row>
    <row r="13" spans="1:6">
      <c r="A13" s="39">
        <v>7</v>
      </c>
      <c r="B13" s="37" t="s">
        <v>540</v>
      </c>
      <c r="C13" s="40">
        <v>2</v>
      </c>
      <c r="D13" s="21">
        <v>43</v>
      </c>
      <c r="E13" s="21">
        <v>10</v>
      </c>
      <c r="F13" s="20">
        <f t="shared" si="0"/>
        <v>55</v>
      </c>
    </row>
    <row r="14" spans="1:6">
      <c r="A14" s="39">
        <v>8</v>
      </c>
      <c r="B14" s="37" t="s">
        <v>541</v>
      </c>
      <c r="C14" s="40"/>
      <c r="D14" s="21"/>
      <c r="E14" s="21"/>
      <c r="F14" s="20">
        <f t="shared" si="0"/>
        <v>0</v>
      </c>
    </row>
    <row r="15" spans="1:6">
      <c r="A15" s="39">
        <v>9</v>
      </c>
      <c r="B15" s="37" t="s">
        <v>542</v>
      </c>
      <c r="C15" s="40"/>
      <c r="D15" s="21"/>
      <c r="E15" s="21"/>
      <c r="F15" s="20">
        <f t="shared" si="0"/>
        <v>0</v>
      </c>
    </row>
    <row r="16" spans="1:6">
      <c r="A16" s="39">
        <v>10</v>
      </c>
      <c r="B16" s="37" t="s">
        <v>543</v>
      </c>
      <c r="C16" s="40"/>
      <c r="D16" s="21"/>
      <c r="E16" s="21"/>
      <c r="F16" s="20">
        <f t="shared" si="0"/>
        <v>0</v>
      </c>
    </row>
    <row r="17" spans="1:6">
      <c r="A17" s="41" t="s">
        <v>279</v>
      </c>
      <c r="B17" s="42"/>
      <c r="C17" s="41">
        <f>SUM(C7:C16)</f>
        <v>17</v>
      </c>
      <c r="D17" s="41">
        <f>SUM(D7:D16)</f>
        <v>73</v>
      </c>
      <c r="E17" s="41">
        <f>SUM(E7:E16)</f>
        <v>60</v>
      </c>
      <c r="F17" s="41">
        <f t="shared" si="0"/>
        <v>150</v>
      </c>
    </row>
    <row r="19" spans="1:1">
      <c r="A19" s="18" t="s">
        <v>544</v>
      </c>
    </row>
    <row r="20" spans="1:6">
      <c r="A20" s="5" t="s">
        <v>203</v>
      </c>
      <c r="B20" s="5" t="s">
        <v>531</v>
      </c>
      <c r="C20" s="5" t="s">
        <v>532</v>
      </c>
      <c r="D20" s="5"/>
      <c r="E20" s="5"/>
      <c r="F20" s="5" t="s">
        <v>279</v>
      </c>
    </row>
    <row r="21" spans="1:6">
      <c r="A21" s="5"/>
      <c r="B21" s="5"/>
      <c r="C21" s="5" t="s">
        <v>276</v>
      </c>
      <c r="D21" s="5" t="s">
        <v>277</v>
      </c>
      <c r="E21" s="5" t="s">
        <v>278</v>
      </c>
      <c r="F21" s="5"/>
    </row>
    <row r="22" spans="1:6">
      <c r="A22" s="19">
        <v>1</v>
      </c>
      <c r="B22" s="19">
        <v>2</v>
      </c>
      <c r="C22" s="19">
        <v>3</v>
      </c>
      <c r="D22" s="19">
        <v>4</v>
      </c>
      <c r="E22" s="19">
        <v>5</v>
      </c>
      <c r="F22" s="19">
        <v>6</v>
      </c>
    </row>
    <row r="23" spans="1:6">
      <c r="A23" s="20">
        <v>1</v>
      </c>
      <c r="B23" s="37" t="s">
        <v>534</v>
      </c>
      <c r="C23" s="21"/>
      <c r="D23" s="21"/>
      <c r="E23" s="21"/>
      <c r="F23" s="20">
        <f>SUM(C23:E23)</f>
        <v>0</v>
      </c>
    </row>
    <row r="24" spans="1:6">
      <c r="A24" s="20">
        <v>2</v>
      </c>
      <c r="B24" s="37" t="s">
        <v>535</v>
      </c>
      <c r="C24" s="21"/>
      <c r="D24" s="21"/>
      <c r="E24" s="21"/>
      <c r="F24" s="20">
        <f t="shared" ref="F24:F33" si="1">SUM(C24:E24)</f>
        <v>0</v>
      </c>
    </row>
    <row r="25" spans="1:6">
      <c r="A25" s="20">
        <v>3</v>
      </c>
      <c r="B25" s="37" t="s">
        <v>536</v>
      </c>
      <c r="C25" s="21"/>
      <c r="D25" s="21"/>
      <c r="E25" s="21"/>
      <c r="F25" s="20">
        <f t="shared" si="1"/>
        <v>0</v>
      </c>
    </row>
    <row r="26" spans="1:6">
      <c r="A26" s="20">
        <v>4</v>
      </c>
      <c r="B26" s="38" t="s">
        <v>537</v>
      </c>
      <c r="C26" s="21"/>
      <c r="D26" s="21"/>
      <c r="E26" s="21"/>
      <c r="F26" s="20">
        <f t="shared" si="1"/>
        <v>0</v>
      </c>
    </row>
    <row r="27" spans="1:6">
      <c r="A27" s="39">
        <v>5</v>
      </c>
      <c r="B27" s="37" t="s">
        <v>538</v>
      </c>
      <c r="C27" s="40"/>
      <c r="D27" s="21"/>
      <c r="E27" s="21"/>
      <c r="F27" s="20">
        <f t="shared" si="1"/>
        <v>0</v>
      </c>
    </row>
    <row r="28" spans="1:6">
      <c r="A28" s="39">
        <v>6</v>
      </c>
      <c r="B28" s="37" t="s">
        <v>539</v>
      </c>
      <c r="C28" s="40"/>
      <c r="D28" s="21"/>
      <c r="E28" s="21"/>
      <c r="F28" s="20">
        <f t="shared" si="1"/>
        <v>0</v>
      </c>
    </row>
    <row r="29" spans="1:6">
      <c r="A29" s="39">
        <v>7</v>
      </c>
      <c r="B29" s="37" t="s">
        <v>540</v>
      </c>
      <c r="C29" s="40"/>
      <c r="D29" s="21"/>
      <c r="E29" s="21"/>
      <c r="F29" s="20">
        <f t="shared" si="1"/>
        <v>0</v>
      </c>
    </row>
    <row r="30" ht="25.5" spans="1:6">
      <c r="A30" s="39">
        <v>8</v>
      </c>
      <c r="B30" s="37" t="s">
        <v>545</v>
      </c>
      <c r="C30" s="40"/>
      <c r="D30" s="21"/>
      <c r="E30" s="21"/>
      <c r="F30" s="20">
        <f t="shared" si="1"/>
        <v>0</v>
      </c>
    </row>
    <row r="31" ht="25.5" spans="1:6">
      <c r="A31" s="39">
        <v>9</v>
      </c>
      <c r="B31" s="37" t="s">
        <v>546</v>
      </c>
      <c r="C31" s="40"/>
      <c r="D31" s="21"/>
      <c r="E31" s="21"/>
      <c r="F31" s="20">
        <f t="shared" si="1"/>
        <v>0</v>
      </c>
    </row>
    <row r="32" ht="25.5" spans="1:6">
      <c r="A32" s="39">
        <v>10</v>
      </c>
      <c r="B32" s="37" t="s">
        <v>547</v>
      </c>
      <c r="C32" s="40"/>
      <c r="D32" s="21"/>
      <c r="E32" s="21"/>
      <c r="F32" s="20">
        <f t="shared" si="1"/>
        <v>0</v>
      </c>
    </row>
    <row r="33" spans="1:6">
      <c r="A33" s="41" t="s">
        <v>279</v>
      </c>
      <c r="B33" s="42"/>
      <c r="C33" s="41">
        <f>SUM(C23:C32)</f>
        <v>0</v>
      </c>
      <c r="D33" s="41">
        <f>SUM(D23:D32)</f>
        <v>0</v>
      </c>
      <c r="E33" s="41">
        <f>SUM(E23:E32)</f>
        <v>0</v>
      </c>
      <c r="F33" s="41">
        <f t="shared" si="1"/>
        <v>0</v>
      </c>
    </row>
  </sheetData>
  <mergeCells count="10">
    <mergeCell ref="C4:E4"/>
    <mergeCell ref="A17:B17"/>
    <mergeCell ref="C20:E20"/>
    <mergeCell ref="A33:B33"/>
    <mergeCell ref="A4:A5"/>
    <mergeCell ref="A20:A21"/>
    <mergeCell ref="B4:B5"/>
    <mergeCell ref="B20:B21"/>
    <mergeCell ref="F4:F5"/>
    <mergeCell ref="F20:F21"/>
  </mergeCells>
  <hyperlinks>
    <hyperlink ref="G1" location="'Daftar Tabel'!A1" display="&lt;&lt;&lt; Daftar Tabel"/>
  </hyperlinks>
  <pageMargins left="0.7" right="0.7" top="0.75" bottom="0.75" header="0.3" footer="0.3"/>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O107"/>
  <sheetViews>
    <sheetView zoomScale="60" zoomScaleNormal="60" workbookViewId="0">
      <selection activeCell="C116" sqref="C116"/>
    </sheetView>
  </sheetViews>
  <sheetFormatPr defaultColWidth="8.81904761904762" defaultRowHeight="15"/>
  <cols>
    <col min="1" max="1" width="5.54285714285714" style="16" customWidth="1"/>
    <col min="2" max="2" width="28.5428571428571" style="16" customWidth="1"/>
    <col min="3" max="3" width="63.3333333333333" style="16" customWidth="1"/>
    <col min="4" max="4" width="16.5428571428571" style="16" customWidth="1"/>
    <col min="5" max="5" width="14.5428571428571" style="16" customWidth="1"/>
    <col min="6" max="10" width="8.81904761904762" style="16"/>
    <col min="11" max="11" width="10.2857142857143" style="16" customWidth="1"/>
    <col min="12" max="12" width="9.71428571428571" style="16" customWidth="1"/>
    <col min="13" max="16384" width="8.81904761904762" style="16"/>
  </cols>
  <sheetData>
    <row r="1" spans="1:5">
      <c r="A1" s="17" t="s">
        <v>122</v>
      </c>
      <c r="E1" s="3" t="s">
        <v>135</v>
      </c>
    </row>
    <row r="2" spans="1:1">
      <c r="A2" s="17"/>
    </row>
    <row r="3" spans="1:41">
      <c r="A3" s="18" t="s">
        <v>1721</v>
      </c>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row>
    <row r="4" ht="25.5" spans="1:41">
      <c r="A4" s="5" t="s">
        <v>203</v>
      </c>
      <c r="B4" s="5" t="s">
        <v>1559</v>
      </c>
      <c r="C4" s="5" t="s">
        <v>641</v>
      </c>
      <c r="D4" s="23" t="s">
        <v>533</v>
      </c>
      <c r="E4" s="24"/>
      <c r="F4" s="25"/>
      <c r="G4" s="25"/>
      <c r="H4" s="26"/>
      <c r="I4" s="26"/>
      <c r="J4" s="26"/>
      <c r="K4" s="26"/>
      <c r="L4" s="26"/>
      <c r="M4" s="26"/>
      <c r="N4" s="26"/>
      <c r="O4" s="22"/>
      <c r="P4" s="26"/>
      <c r="Q4" s="26"/>
      <c r="R4" s="26"/>
      <c r="S4" s="26"/>
      <c r="T4" s="26"/>
      <c r="U4" s="26"/>
      <c r="V4" s="26"/>
      <c r="W4" s="22"/>
      <c r="X4" s="26"/>
      <c r="Y4" s="26"/>
      <c r="Z4" s="26"/>
      <c r="AA4" s="26"/>
      <c r="AB4" s="26"/>
      <c r="AC4" s="26"/>
      <c r="AD4" s="26"/>
      <c r="AE4" s="22"/>
      <c r="AF4" s="22"/>
      <c r="AG4" s="22"/>
      <c r="AH4" s="22"/>
      <c r="AI4" s="22"/>
      <c r="AJ4" s="22"/>
      <c r="AK4" s="22"/>
      <c r="AL4" s="22"/>
      <c r="AM4" s="22"/>
      <c r="AN4" s="22"/>
      <c r="AO4" s="22"/>
    </row>
    <row r="5" spans="1:41">
      <c r="A5" s="19">
        <v>1</v>
      </c>
      <c r="B5" s="19">
        <v>2</v>
      </c>
      <c r="C5" s="19">
        <v>3</v>
      </c>
      <c r="D5" s="27">
        <v>4</v>
      </c>
      <c r="E5" s="24"/>
      <c r="F5" s="25"/>
      <c r="G5" s="25"/>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row>
    <row r="6" ht="51" spans="1:41">
      <c r="A6" s="28">
        <v>1</v>
      </c>
      <c r="B6" s="29" t="s">
        <v>1561</v>
      </c>
      <c r="C6" s="12" t="s">
        <v>1722</v>
      </c>
      <c r="D6" s="30">
        <v>3</v>
      </c>
      <c r="E6" s="24">
        <v>1</v>
      </c>
      <c r="F6" s="25"/>
      <c r="G6" s="25"/>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row>
    <row r="7" ht="63.75" spans="1:41">
      <c r="A7" s="28"/>
      <c r="B7" s="29"/>
      <c r="C7" s="12" t="s">
        <v>1723</v>
      </c>
      <c r="D7" s="30">
        <v>0</v>
      </c>
      <c r="E7" s="24">
        <v>2</v>
      </c>
      <c r="F7" s="25"/>
      <c r="G7" s="25"/>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row>
    <row r="8" ht="76.5" spans="1:41">
      <c r="A8" s="28"/>
      <c r="B8" s="29"/>
      <c r="C8" s="12" t="s">
        <v>1724</v>
      </c>
      <c r="D8" s="30">
        <v>0</v>
      </c>
      <c r="E8" s="24">
        <v>3</v>
      </c>
      <c r="F8" s="25"/>
      <c r="G8" s="25"/>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row>
    <row r="9" ht="38.25" spans="1:41">
      <c r="A9" s="28"/>
      <c r="B9" s="29"/>
      <c r="C9" s="12" t="s">
        <v>1725</v>
      </c>
      <c r="D9" s="30">
        <v>3</v>
      </c>
      <c r="E9" s="24">
        <v>4</v>
      </c>
      <c r="F9" s="25"/>
      <c r="G9" s="25"/>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row>
    <row r="10" ht="38.25" spans="1:41">
      <c r="A10" s="28">
        <v>2</v>
      </c>
      <c r="B10" s="29" t="s">
        <v>1726</v>
      </c>
      <c r="C10" s="12" t="s">
        <v>1727</v>
      </c>
      <c r="D10" s="30">
        <v>2</v>
      </c>
      <c r="E10" s="24">
        <v>5</v>
      </c>
      <c r="F10" s="25"/>
      <c r="G10" s="25"/>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row>
    <row r="11" ht="76.5" spans="1:41">
      <c r="A11" s="28">
        <v>3</v>
      </c>
      <c r="B11" s="29" t="s">
        <v>1728</v>
      </c>
      <c r="C11" s="12" t="s">
        <v>1729</v>
      </c>
      <c r="D11" s="30">
        <v>1</v>
      </c>
      <c r="E11" s="24">
        <v>6</v>
      </c>
      <c r="F11" s="25"/>
      <c r="G11" s="25"/>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row>
    <row r="12" ht="38.25" spans="1:41">
      <c r="A12" s="28">
        <v>4</v>
      </c>
      <c r="B12" s="29" t="s">
        <v>1592</v>
      </c>
      <c r="C12" s="12" t="s">
        <v>1730</v>
      </c>
      <c r="D12" s="30">
        <v>0</v>
      </c>
      <c r="E12" s="24">
        <v>7</v>
      </c>
      <c r="F12" s="25"/>
      <c r="G12" s="25"/>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row>
    <row r="13" ht="25.5" spans="1:41">
      <c r="A13" s="28"/>
      <c r="B13" s="29"/>
      <c r="C13" s="12" t="s">
        <v>1731</v>
      </c>
      <c r="D13" s="30">
        <v>0</v>
      </c>
      <c r="E13" s="24">
        <v>8</v>
      </c>
      <c r="F13" s="25"/>
      <c r="G13" s="25"/>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row>
    <row r="14" ht="63.75" spans="1:41">
      <c r="A14" s="28"/>
      <c r="B14" s="29"/>
      <c r="C14" s="12" t="s">
        <v>1732</v>
      </c>
      <c r="D14" s="30">
        <v>0</v>
      </c>
      <c r="E14" s="24">
        <v>9</v>
      </c>
      <c r="F14" s="25"/>
      <c r="G14" s="25"/>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row>
    <row r="15" ht="25.5" spans="1:41">
      <c r="A15" s="31"/>
      <c r="B15" s="32"/>
      <c r="C15" s="12" t="s">
        <v>1733</v>
      </c>
      <c r="D15" s="30">
        <v>0</v>
      </c>
      <c r="E15" s="24">
        <v>10</v>
      </c>
      <c r="F15" s="25"/>
      <c r="G15" s="25"/>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row>
    <row r="16" ht="38.25" spans="1:41">
      <c r="A16" s="31"/>
      <c r="B16" s="32"/>
      <c r="C16" s="12" t="s">
        <v>1734</v>
      </c>
      <c r="D16" s="30">
        <v>0</v>
      </c>
      <c r="E16" s="24">
        <v>11</v>
      </c>
      <c r="F16" s="25"/>
      <c r="G16" s="25"/>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row>
    <row r="17" ht="25.5" spans="1:41">
      <c r="A17" s="31"/>
      <c r="B17" s="32"/>
      <c r="C17" s="12" t="s">
        <v>1735</v>
      </c>
      <c r="D17" s="30">
        <v>0</v>
      </c>
      <c r="E17" s="24">
        <v>12</v>
      </c>
      <c r="F17" s="25"/>
      <c r="G17" s="25"/>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row>
    <row r="18" ht="25.5" spans="1:41">
      <c r="A18" s="31"/>
      <c r="B18" s="32"/>
      <c r="C18" s="12" t="s">
        <v>1736</v>
      </c>
      <c r="D18" s="30">
        <v>0</v>
      </c>
      <c r="E18" s="24">
        <v>13</v>
      </c>
      <c r="F18" s="25"/>
      <c r="G18" s="25"/>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row>
    <row r="19" ht="25.5" spans="1:41">
      <c r="A19" s="31"/>
      <c r="B19" s="32"/>
      <c r="C19" s="12" t="s">
        <v>1737</v>
      </c>
      <c r="D19" s="30">
        <v>0</v>
      </c>
      <c r="E19" s="24">
        <v>14</v>
      </c>
      <c r="F19" s="25"/>
      <c r="G19" s="25"/>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row>
    <row r="20" ht="25.5" spans="1:41">
      <c r="A20" s="31"/>
      <c r="B20" s="32"/>
      <c r="C20" s="12" t="s">
        <v>1738</v>
      </c>
      <c r="D20" s="30">
        <v>0</v>
      </c>
      <c r="E20" s="24">
        <v>15</v>
      </c>
      <c r="F20" s="25"/>
      <c r="G20" s="25"/>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row>
    <row r="21" ht="38.25" spans="1:41">
      <c r="A21" s="31"/>
      <c r="B21" s="32"/>
      <c r="C21" s="12" t="s">
        <v>1739</v>
      </c>
      <c r="D21" s="30"/>
      <c r="E21" s="24">
        <v>16</v>
      </c>
      <c r="F21" s="25"/>
      <c r="G21" s="25"/>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row>
    <row r="22" ht="38.25" spans="1:41">
      <c r="A22" s="28">
        <v>5</v>
      </c>
      <c r="B22" s="29" t="s">
        <v>1566</v>
      </c>
      <c r="C22" s="12" t="s">
        <v>1740</v>
      </c>
      <c r="D22" s="30">
        <v>0</v>
      </c>
      <c r="E22" s="24">
        <v>17</v>
      </c>
      <c r="F22" s="25"/>
      <c r="G22" s="25"/>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row>
    <row r="23" ht="63.75" spans="1:41">
      <c r="A23" s="28">
        <v>6</v>
      </c>
      <c r="B23" s="29" t="s">
        <v>1741</v>
      </c>
      <c r="C23" s="12" t="s">
        <v>1742</v>
      </c>
      <c r="D23" s="30">
        <v>0</v>
      </c>
      <c r="E23" s="24">
        <v>18</v>
      </c>
      <c r="F23" s="25"/>
      <c r="G23" s="25"/>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row>
    <row r="24" ht="76.5" spans="1:41">
      <c r="A24" s="28">
        <v>7</v>
      </c>
      <c r="B24" s="29" t="s">
        <v>1743</v>
      </c>
      <c r="C24" s="12" t="s">
        <v>1744</v>
      </c>
      <c r="D24" s="30">
        <v>0</v>
      </c>
      <c r="E24" s="24">
        <v>19</v>
      </c>
      <c r="F24" s="25"/>
      <c r="G24" s="25"/>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row>
    <row r="25" ht="76.5" spans="1:41">
      <c r="A25" s="28"/>
      <c r="B25" s="29"/>
      <c r="C25" s="12" t="s">
        <v>1744</v>
      </c>
      <c r="D25" s="30">
        <v>0</v>
      </c>
      <c r="E25" s="24">
        <v>20</v>
      </c>
      <c r="F25" s="25"/>
      <c r="G25" s="25"/>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row>
    <row r="26" ht="76.5" spans="1:41">
      <c r="A26" s="28"/>
      <c r="B26" s="29"/>
      <c r="C26" s="12" t="s">
        <v>1745</v>
      </c>
      <c r="D26" s="30">
        <v>0</v>
      </c>
      <c r="E26" s="24">
        <v>21</v>
      </c>
      <c r="F26" s="25"/>
      <c r="G26" s="25"/>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row>
    <row r="27" ht="63.75" spans="1:41">
      <c r="A27" s="28">
        <v>8</v>
      </c>
      <c r="B27" s="29" t="s">
        <v>1567</v>
      </c>
      <c r="C27" s="12" t="s">
        <v>1746</v>
      </c>
      <c r="D27" s="30">
        <v>0</v>
      </c>
      <c r="E27" s="24">
        <v>22</v>
      </c>
      <c r="F27" s="25"/>
      <c r="G27" s="25"/>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row>
    <row r="28" ht="38.25" spans="1:41">
      <c r="A28" s="28">
        <v>9</v>
      </c>
      <c r="B28" s="29" t="s">
        <v>1747</v>
      </c>
      <c r="C28" s="12" t="s">
        <v>1748</v>
      </c>
      <c r="D28" s="30">
        <v>0</v>
      </c>
      <c r="E28" s="24">
        <v>23</v>
      </c>
      <c r="F28" s="25"/>
      <c r="G28" s="25"/>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row>
    <row r="29" ht="25.5" spans="1:41">
      <c r="A29" s="28">
        <v>10</v>
      </c>
      <c r="B29" s="29" t="s">
        <v>1576</v>
      </c>
      <c r="C29" s="12" t="s">
        <v>1749</v>
      </c>
      <c r="D29" s="30">
        <v>1</v>
      </c>
      <c r="E29" s="24">
        <v>24</v>
      </c>
      <c r="F29" s="25"/>
      <c r="G29" s="25"/>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row>
    <row r="30" ht="63.75" spans="1:41">
      <c r="A30" s="28"/>
      <c r="B30" s="29"/>
      <c r="C30" s="12" t="s">
        <v>1750</v>
      </c>
      <c r="D30" s="30">
        <v>0</v>
      </c>
      <c r="E30" s="24">
        <v>25</v>
      </c>
      <c r="F30" s="25"/>
      <c r="G30" s="25"/>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row>
    <row r="31" ht="38.25" spans="1:41">
      <c r="A31" s="28"/>
      <c r="B31" s="29"/>
      <c r="C31" s="12" t="s">
        <v>1751</v>
      </c>
      <c r="D31" s="30">
        <v>0</v>
      </c>
      <c r="E31" s="24">
        <v>26</v>
      </c>
      <c r="F31" s="25"/>
      <c r="G31" s="25"/>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row>
    <row r="32" ht="38.25" spans="1:41">
      <c r="A32" s="28"/>
      <c r="B32" s="29"/>
      <c r="C32" s="12" t="s">
        <v>1752</v>
      </c>
      <c r="D32" s="30">
        <v>0</v>
      </c>
      <c r="E32" s="24">
        <v>27</v>
      </c>
      <c r="F32" s="25"/>
      <c r="G32" s="25"/>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row>
    <row r="33" ht="25.5" spans="1:41">
      <c r="A33" s="28">
        <v>11</v>
      </c>
      <c r="B33" s="29" t="s">
        <v>1577</v>
      </c>
      <c r="C33" s="12" t="s">
        <v>1749</v>
      </c>
      <c r="D33" s="30">
        <v>1</v>
      </c>
      <c r="E33" s="24">
        <v>28</v>
      </c>
      <c r="F33" s="25"/>
      <c r="G33" s="25"/>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row>
    <row r="34" ht="63.75" spans="1:41">
      <c r="A34" s="28"/>
      <c r="B34" s="29"/>
      <c r="C34" s="12" t="s">
        <v>1753</v>
      </c>
      <c r="D34" s="30">
        <v>1</v>
      </c>
      <c r="E34" s="24">
        <v>29</v>
      </c>
      <c r="F34" s="25"/>
      <c r="G34" s="25"/>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row>
    <row r="35" ht="38.25" spans="1:41">
      <c r="A35" s="28"/>
      <c r="B35" s="29"/>
      <c r="C35" s="12" t="s">
        <v>1752</v>
      </c>
      <c r="D35" s="30">
        <v>0</v>
      </c>
      <c r="E35" s="24">
        <v>30</v>
      </c>
      <c r="F35" s="25"/>
      <c r="G35" s="25"/>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row>
    <row r="36" ht="76.5" spans="1:41">
      <c r="A36" s="28"/>
      <c r="B36" s="29"/>
      <c r="C36" s="12" t="s">
        <v>1754</v>
      </c>
      <c r="D36" s="30">
        <v>0</v>
      </c>
      <c r="E36" s="24">
        <v>31</v>
      </c>
      <c r="F36" s="25"/>
      <c r="G36" s="25"/>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row>
    <row r="37" ht="63.75" spans="1:41">
      <c r="A37" s="28"/>
      <c r="B37" s="29"/>
      <c r="C37" s="12" t="s">
        <v>1755</v>
      </c>
      <c r="D37" s="30">
        <v>0</v>
      </c>
      <c r="E37" s="24">
        <v>32</v>
      </c>
      <c r="F37" s="25"/>
      <c r="G37" s="25"/>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row>
    <row r="38" ht="76.5" spans="1:41">
      <c r="A38" s="28"/>
      <c r="B38" s="29"/>
      <c r="C38" s="12" t="s">
        <v>1756</v>
      </c>
      <c r="D38" s="30">
        <v>0</v>
      </c>
      <c r="E38" s="24">
        <v>33</v>
      </c>
      <c r="F38" s="25"/>
      <c r="G38" s="25"/>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row>
    <row r="39" ht="76.5" spans="1:41">
      <c r="A39" s="28"/>
      <c r="B39" s="29"/>
      <c r="C39" s="12" t="s">
        <v>1757</v>
      </c>
      <c r="D39" s="30">
        <v>0</v>
      </c>
      <c r="E39" s="24">
        <v>34</v>
      </c>
      <c r="F39" s="25"/>
      <c r="G39" s="25"/>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row>
    <row r="40" ht="76.5" spans="1:41">
      <c r="A40" s="28"/>
      <c r="B40" s="29"/>
      <c r="C40" s="12" t="s">
        <v>1758</v>
      </c>
      <c r="D40" s="30">
        <v>0</v>
      </c>
      <c r="E40" s="24">
        <v>35</v>
      </c>
      <c r="F40" s="25"/>
      <c r="G40" s="25"/>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row>
    <row r="41" ht="25.5" spans="1:41">
      <c r="A41" s="28">
        <v>12</v>
      </c>
      <c r="B41" s="29" t="s">
        <v>1568</v>
      </c>
      <c r="C41" s="12" t="s">
        <v>1749</v>
      </c>
      <c r="D41" s="30">
        <v>1</v>
      </c>
      <c r="E41" s="24">
        <v>36</v>
      </c>
      <c r="F41" s="25"/>
      <c r="G41" s="25"/>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row>
    <row r="42" ht="51" spans="1:41">
      <c r="A42" s="28"/>
      <c r="B42" s="29"/>
      <c r="C42" s="12" t="s">
        <v>1759</v>
      </c>
      <c r="D42" s="30">
        <v>4</v>
      </c>
      <c r="E42" s="24">
        <v>37</v>
      </c>
      <c r="F42" s="25"/>
      <c r="G42" s="25"/>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row>
    <row r="43" ht="38.25" spans="1:41">
      <c r="A43" s="28"/>
      <c r="B43" s="29"/>
      <c r="C43" s="12" t="s">
        <v>1760</v>
      </c>
      <c r="D43" s="30">
        <v>2</v>
      </c>
      <c r="E43" s="24">
        <v>38</v>
      </c>
      <c r="F43" s="25"/>
      <c r="G43" s="25"/>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row>
    <row r="44" ht="63.75" spans="1:41">
      <c r="A44" s="28"/>
      <c r="B44" s="29"/>
      <c r="C44" s="12" t="s">
        <v>1761</v>
      </c>
      <c r="D44" s="30">
        <v>0</v>
      </c>
      <c r="E44" s="24">
        <v>39</v>
      </c>
      <c r="F44" s="25"/>
      <c r="G44" s="25"/>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row>
    <row r="45" ht="76.5" spans="1:41">
      <c r="A45" s="28"/>
      <c r="B45" s="29"/>
      <c r="C45" s="12" t="s">
        <v>1762</v>
      </c>
      <c r="D45" s="30">
        <v>0</v>
      </c>
      <c r="E45" s="24">
        <v>40</v>
      </c>
      <c r="F45" s="25"/>
      <c r="G45" s="25"/>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row>
    <row r="46" ht="76.5" spans="1:41">
      <c r="A46" s="28"/>
      <c r="B46" s="29"/>
      <c r="C46" s="12" t="s">
        <v>1763</v>
      </c>
      <c r="D46" s="30">
        <v>0</v>
      </c>
      <c r="E46" s="24">
        <v>41</v>
      </c>
      <c r="F46" s="25"/>
      <c r="G46" s="25"/>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row>
    <row r="47" ht="51" spans="1:41">
      <c r="A47" s="28">
        <v>13</v>
      </c>
      <c r="B47" s="29" t="s">
        <v>1764</v>
      </c>
      <c r="C47" s="12" t="s">
        <v>1765</v>
      </c>
      <c r="D47" s="30">
        <v>4</v>
      </c>
      <c r="E47" s="24">
        <v>42</v>
      </c>
      <c r="F47" s="25"/>
      <c r="G47" s="25"/>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row>
    <row r="48" ht="38.25" spans="1:41">
      <c r="A48" s="28">
        <v>14</v>
      </c>
      <c r="B48" s="29"/>
      <c r="C48" s="12" t="s">
        <v>1766</v>
      </c>
      <c r="D48" s="30">
        <v>0</v>
      </c>
      <c r="E48" s="24">
        <v>43</v>
      </c>
      <c r="F48" s="25"/>
      <c r="G48" s="25"/>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row>
    <row r="49" ht="76.5" spans="1:41">
      <c r="A49" s="28"/>
      <c r="B49" s="29"/>
      <c r="C49" s="12" t="s">
        <v>1757</v>
      </c>
      <c r="D49" s="30">
        <v>0</v>
      </c>
      <c r="E49" s="24">
        <v>44</v>
      </c>
      <c r="F49" s="25"/>
      <c r="G49" s="25"/>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row>
    <row r="50" ht="76.5" spans="1:41">
      <c r="A50" s="28"/>
      <c r="B50" s="29"/>
      <c r="C50" s="12" t="s">
        <v>1758</v>
      </c>
      <c r="D50" s="30">
        <v>0</v>
      </c>
      <c r="E50" s="24">
        <v>45</v>
      </c>
      <c r="F50" s="25"/>
      <c r="G50" s="25"/>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row>
    <row r="51" ht="51" spans="1:41">
      <c r="A51" s="28">
        <v>15</v>
      </c>
      <c r="B51" s="29" t="s">
        <v>1767</v>
      </c>
      <c r="C51" s="12" t="s">
        <v>1768</v>
      </c>
      <c r="D51" s="30">
        <v>0</v>
      </c>
      <c r="E51" s="24">
        <v>46</v>
      </c>
      <c r="F51" s="25"/>
      <c r="G51" s="25"/>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row>
    <row r="52" ht="38.25" spans="1:41">
      <c r="A52" s="28">
        <v>16</v>
      </c>
      <c r="B52" s="29" t="s">
        <v>1590</v>
      </c>
      <c r="C52" s="12" t="s">
        <v>1769</v>
      </c>
      <c r="D52" s="30">
        <v>0</v>
      </c>
      <c r="E52" s="24">
        <v>47</v>
      </c>
      <c r="F52" s="25"/>
      <c r="G52" s="25"/>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row>
    <row r="53" ht="38.25" spans="1:41">
      <c r="A53" s="28"/>
      <c r="B53" s="29"/>
      <c r="C53" s="12" t="s">
        <v>1770</v>
      </c>
      <c r="D53" s="30">
        <v>0</v>
      </c>
      <c r="E53" s="24">
        <v>48</v>
      </c>
      <c r="F53" s="25"/>
      <c r="G53" s="25"/>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row>
    <row r="54" ht="38.25" spans="1:41">
      <c r="A54" s="28"/>
      <c r="B54" s="29"/>
      <c r="C54" s="12" t="s">
        <v>1771</v>
      </c>
      <c r="D54" s="30">
        <v>7</v>
      </c>
      <c r="E54" s="24">
        <v>49</v>
      </c>
      <c r="F54" s="25"/>
      <c r="G54" s="25"/>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row>
    <row r="55" ht="76.5" spans="1:41">
      <c r="A55" s="28"/>
      <c r="B55" s="29"/>
      <c r="C55" s="12" t="s">
        <v>1772</v>
      </c>
      <c r="D55" s="30">
        <v>0</v>
      </c>
      <c r="E55" s="24">
        <v>50</v>
      </c>
      <c r="F55" s="25"/>
      <c r="G55" s="25"/>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row>
    <row r="56" ht="51" spans="1:41">
      <c r="A56" s="28"/>
      <c r="B56" s="29"/>
      <c r="C56" s="12" t="s">
        <v>1773</v>
      </c>
      <c r="D56" s="30">
        <v>0</v>
      </c>
      <c r="E56" s="24">
        <v>51</v>
      </c>
      <c r="F56" s="25"/>
      <c r="G56" s="25"/>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row>
    <row r="57" ht="38.25" spans="1:41">
      <c r="A57" s="28"/>
      <c r="B57" s="29"/>
      <c r="C57" s="12" t="s">
        <v>1774</v>
      </c>
      <c r="D57" s="30">
        <v>0</v>
      </c>
      <c r="E57" s="24">
        <v>52</v>
      </c>
      <c r="F57" s="25"/>
      <c r="G57" s="25"/>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row>
    <row r="58" ht="38.25" spans="1:41">
      <c r="A58" s="28"/>
      <c r="B58" s="29"/>
      <c r="C58" s="12" t="s">
        <v>1775</v>
      </c>
      <c r="D58" s="30">
        <v>0</v>
      </c>
      <c r="E58" s="24">
        <v>53</v>
      </c>
      <c r="F58" s="25"/>
      <c r="G58" s="25"/>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row>
    <row r="59" ht="76.5" spans="1:41">
      <c r="A59" s="28">
        <v>17</v>
      </c>
      <c r="B59" s="29" t="s">
        <v>1584</v>
      </c>
      <c r="C59" s="12" t="s">
        <v>1776</v>
      </c>
      <c r="D59" s="30">
        <v>0</v>
      </c>
      <c r="E59" s="24">
        <v>54</v>
      </c>
      <c r="F59" s="25"/>
      <c r="G59" s="25"/>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row>
    <row r="60" ht="76.5" spans="1:41">
      <c r="A60" s="28">
        <v>18</v>
      </c>
      <c r="B60" s="29" t="s">
        <v>1777</v>
      </c>
      <c r="C60" s="12" t="s">
        <v>1778</v>
      </c>
      <c r="D60" s="30">
        <v>0</v>
      </c>
      <c r="E60" s="24">
        <v>55</v>
      </c>
      <c r="F60" s="25"/>
      <c r="G60" s="25"/>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row>
    <row r="61" ht="76.5" spans="1:41">
      <c r="A61" s="28"/>
      <c r="B61" s="29"/>
      <c r="C61" s="12" t="s">
        <v>1756</v>
      </c>
      <c r="D61" s="30">
        <v>0</v>
      </c>
      <c r="E61" s="24">
        <v>56</v>
      </c>
      <c r="F61" s="25"/>
      <c r="G61" s="25"/>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row>
    <row r="62" ht="51" spans="1:41">
      <c r="A62" s="28">
        <v>19</v>
      </c>
      <c r="B62" s="29" t="s">
        <v>1586</v>
      </c>
      <c r="C62" s="12" t="s">
        <v>1779</v>
      </c>
      <c r="D62" s="30">
        <v>5</v>
      </c>
      <c r="E62" s="24">
        <v>57</v>
      </c>
      <c r="F62" s="25"/>
      <c r="G62" s="25"/>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row>
    <row r="63" ht="51" spans="1:41">
      <c r="A63" s="28"/>
      <c r="B63" s="29"/>
      <c r="C63" s="12" t="s">
        <v>1780</v>
      </c>
      <c r="D63" s="30">
        <v>0</v>
      </c>
      <c r="E63" s="24">
        <v>58</v>
      </c>
      <c r="F63" s="25"/>
      <c r="G63" s="25"/>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row>
    <row r="64" ht="63.75" spans="1:41">
      <c r="A64" s="28"/>
      <c r="B64" s="29"/>
      <c r="C64" s="12" t="s">
        <v>1781</v>
      </c>
      <c r="D64" s="30">
        <v>7</v>
      </c>
      <c r="E64" s="24">
        <v>59</v>
      </c>
      <c r="F64" s="25"/>
      <c r="G64" s="25"/>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row>
    <row r="65" ht="63.75" spans="1:41">
      <c r="A65" s="28"/>
      <c r="B65" s="29"/>
      <c r="C65" s="12" t="s">
        <v>1782</v>
      </c>
      <c r="D65" s="30">
        <v>8</v>
      </c>
      <c r="E65" s="24">
        <v>60</v>
      </c>
      <c r="F65" s="25"/>
      <c r="G65" s="25"/>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row>
    <row r="66" ht="51" spans="1:41">
      <c r="A66" s="28"/>
      <c r="B66" s="29"/>
      <c r="C66" s="12" t="s">
        <v>1783</v>
      </c>
      <c r="D66" s="30">
        <v>2</v>
      </c>
      <c r="E66" s="24">
        <v>61</v>
      </c>
      <c r="F66" s="25"/>
      <c r="G66" s="25"/>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row>
    <row r="67" ht="51" spans="1:41">
      <c r="A67" s="28"/>
      <c r="B67" s="29"/>
      <c r="C67" s="12" t="s">
        <v>1784</v>
      </c>
      <c r="D67" s="30">
        <v>3</v>
      </c>
      <c r="E67" s="24">
        <v>62</v>
      </c>
      <c r="F67" s="25"/>
      <c r="G67" s="25"/>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row>
    <row r="68" ht="76.5" spans="1:41">
      <c r="A68" s="28"/>
      <c r="B68" s="29"/>
      <c r="C68" s="12" t="s">
        <v>1785</v>
      </c>
      <c r="D68" s="30">
        <v>1</v>
      </c>
      <c r="E68" s="24">
        <v>63</v>
      </c>
      <c r="F68" s="25"/>
      <c r="G68" s="25"/>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row>
    <row r="69" ht="76.5" spans="1:41">
      <c r="A69" s="28"/>
      <c r="B69" s="29"/>
      <c r="C69" s="12" t="s">
        <v>1786</v>
      </c>
      <c r="D69" s="30">
        <v>0</v>
      </c>
      <c r="E69" s="24">
        <v>64</v>
      </c>
      <c r="F69" s="25"/>
      <c r="G69" s="25"/>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row>
    <row r="70" ht="76.5" spans="1:41">
      <c r="A70" s="28"/>
      <c r="B70" s="29"/>
      <c r="C70" s="12" t="s">
        <v>1787</v>
      </c>
      <c r="D70" s="30">
        <v>0</v>
      </c>
      <c r="E70" s="24">
        <v>65</v>
      </c>
      <c r="F70" s="25"/>
      <c r="G70" s="25"/>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row>
    <row r="71" ht="51" spans="1:41">
      <c r="A71" s="28"/>
      <c r="B71" s="29"/>
      <c r="C71" s="12" t="s">
        <v>1780</v>
      </c>
      <c r="D71" s="30">
        <v>0</v>
      </c>
      <c r="E71" s="24">
        <v>66</v>
      </c>
      <c r="F71" s="25"/>
      <c r="G71" s="25"/>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row>
    <row r="72" ht="38.25" spans="1:41">
      <c r="A72" s="28"/>
      <c r="B72" s="29"/>
      <c r="C72" s="12" t="s">
        <v>1788</v>
      </c>
      <c r="D72" s="30">
        <v>5</v>
      </c>
      <c r="E72" s="24">
        <v>67</v>
      </c>
      <c r="F72" s="25"/>
      <c r="G72" s="25"/>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row>
    <row r="73" ht="51" spans="1:41">
      <c r="A73" s="28"/>
      <c r="B73" s="29"/>
      <c r="C73" s="12" t="s">
        <v>1789</v>
      </c>
      <c r="D73" s="30">
        <v>0</v>
      </c>
      <c r="E73" s="24">
        <v>68</v>
      </c>
      <c r="F73" s="25"/>
      <c r="G73" s="25"/>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row>
    <row r="74" ht="63.75" spans="1:41">
      <c r="A74" s="28"/>
      <c r="B74" s="29"/>
      <c r="C74" s="12" t="s">
        <v>1790</v>
      </c>
      <c r="D74" s="30">
        <v>0</v>
      </c>
      <c r="E74" s="24">
        <v>69</v>
      </c>
      <c r="F74" s="25"/>
      <c r="G74" s="25"/>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row>
    <row r="75" ht="38.25" spans="1:41">
      <c r="A75" s="28"/>
      <c r="B75" s="29"/>
      <c r="C75" s="12" t="s">
        <v>1791</v>
      </c>
      <c r="D75" s="30">
        <v>0</v>
      </c>
      <c r="E75" s="24">
        <v>70</v>
      </c>
      <c r="F75" s="25"/>
      <c r="G75" s="25"/>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row>
    <row r="76" ht="76.5" spans="1:41">
      <c r="A76" s="28">
        <v>20</v>
      </c>
      <c r="B76" s="29" t="s">
        <v>1792</v>
      </c>
      <c r="C76" s="12" t="s">
        <v>1793</v>
      </c>
      <c r="D76" s="30">
        <v>2</v>
      </c>
      <c r="E76" s="24">
        <v>71</v>
      </c>
      <c r="F76" s="25"/>
      <c r="G76" s="25"/>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row>
    <row r="77" ht="38.25" spans="1:41">
      <c r="A77" s="28">
        <v>21</v>
      </c>
      <c r="B77" s="29" t="s">
        <v>1794</v>
      </c>
      <c r="C77" s="12" t="s">
        <v>1795</v>
      </c>
      <c r="D77" s="30">
        <v>0</v>
      </c>
      <c r="E77" s="24">
        <v>72</v>
      </c>
      <c r="F77" s="25"/>
      <c r="G77" s="25"/>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row>
    <row r="78" ht="89.25" spans="1:41">
      <c r="A78" s="28"/>
      <c r="B78" s="29"/>
      <c r="C78" s="12" t="s">
        <v>1796</v>
      </c>
      <c r="D78" s="30">
        <v>0</v>
      </c>
      <c r="E78" s="24">
        <v>73</v>
      </c>
      <c r="F78" s="25"/>
      <c r="G78" s="25"/>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row>
    <row r="79" ht="76.5" spans="1:41">
      <c r="A79" s="28">
        <v>22</v>
      </c>
      <c r="B79" s="29" t="s">
        <v>1797</v>
      </c>
      <c r="C79" s="12" t="s">
        <v>1798</v>
      </c>
      <c r="D79" s="30">
        <v>0</v>
      </c>
      <c r="E79" s="24">
        <v>74</v>
      </c>
      <c r="F79" s="25"/>
      <c r="G79" s="25"/>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row>
    <row r="80" ht="51" spans="1:41">
      <c r="A80" s="28">
        <v>23</v>
      </c>
      <c r="B80" s="29" t="s">
        <v>1799</v>
      </c>
      <c r="C80" s="12" t="s">
        <v>1800</v>
      </c>
      <c r="D80" s="30">
        <v>0</v>
      </c>
      <c r="E80" s="24">
        <v>75</v>
      </c>
      <c r="F80" s="25"/>
      <c r="G80" s="25"/>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row>
    <row r="81" ht="76.5" spans="1:41">
      <c r="A81" s="28"/>
      <c r="B81" s="29"/>
      <c r="C81" s="12" t="s">
        <v>1801</v>
      </c>
      <c r="D81" s="30">
        <v>0</v>
      </c>
      <c r="E81" s="24">
        <v>76</v>
      </c>
      <c r="F81" s="25"/>
      <c r="G81" s="25"/>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row>
    <row r="82" ht="76.5" spans="1:41">
      <c r="A82" s="28">
        <v>24</v>
      </c>
      <c r="B82" s="29" t="s">
        <v>1802</v>
      </c>
      <c r="C82" s="12" t="s">
        <v>1803</v>
      </c>
      <c r="D82" s="30">
        <v>0</v>
      </c>
      <c r="E82" s="24">
        <v>77</v>
      </c>
      <c r="F82" s="25"/>
      <c r="G82" s="25"/>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row>
    <row r="83" ht="51" spans="1:41">
      <c r="A83" s="28">
        <v>25</v>
      </c>
      <c r="B83" s="29" t="s">
        <v>1804</v>
      </c>
      <c r="C83" s="12" t="s">
        <v>1805</v>
      </c>
      <c r="D83" s="30">
        <v>0</v>
      </c>
      <c r="E83" s="24">
        <v>78</v>
      </c>
      <c r="F83" s="25"/>
      <c r="G83" s="25"/>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row>
    <row r="84" ht="25.5" spans="1:41">
      <c r="A84" s="28"/>
      <c r="B84" s="29"/>
      <c r="C84" s="12" t="s">
        <v>1806</v>
      </c>
      <c r="D84" s="30">
        <v>1</v>
      </c>
      <c r="E84" s="24">
        <v>79</v>
      </c>
      <c r="F84" s="25"/>
      <c r="G84" s="25"/>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row>
    <row r="85" ht="51" spans="1:41">
      <c r="A85" s="28">
        <v>26</v>
      </c>
      <c r="B85" s="29" t="s">
        <v>1574</v>
      </c>
      <c r="C85" s="12" t="s">
        <v>1807</v>
      </c>
      <c r="D85" s="30">
        <v>4</v>
      </c>
      <c r="E85" s="24">
        <v>80</v>
      </c>
      <c r="F85" s="25"/>
      <c r="G85" s="25"/>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row>
    <row r="86" ht="76.5" spans="1:41">
      <c r="A86" s="28">
        <v>27</v>
      </c>
      <c r="B86" s="29" t="s">
        <v>1808</v>
      </c>
      <c r="C86" s="12" t="s">
        <v>1809</v>
      </c>
      <c r="D86" s="30">
        <v>0</v>
      </c>
      <c r="E86" s="24">
        <v>81</v>
      </c>
      <c r="F86" s="25"/>
      <c r="G86" s="25"/>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row>
    <row r="87" ht="25.5" spans="1:41">
      <c r="A87" s="28">
        <v>28</v>
      </c>
      <c r="B87" s="29" t="s">
        <v>1810</v>
      </c>
      <c r="C87" s="12" t="s">
        <v>1811</v>
      </c>
      <c r="D87" s="30">
        <v>0</v>
      </c>
      <c r="E87" s="24">
        <v>82</v>
      </c>
      <c r="F87" s="25"/>
      <c r="G87" s="25"/>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row>
    <row r="88" ht="89.25" spans="1:41">
      <c r="A88" s="28">
        <v>29</v>
      </c>
      <c r="B88" s="29" t="s">
        <v>1569</v>
      </c>
      <c r="C88" s="12" t="s">
        <v>1812</v>
      </c>
      <c r="D88" s="30">
        <v>0</v>
      </c>
      <c r="E88" s="24">
        <v>83</v>
      </c>
      <c r="F88" s="25"/>
      <c r="G88" s="25"/>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row>
    <row r="89" ht="38.25" spans="1:41">
      <c r="A89" s="28">
        <v>30</v>
      </c>
      <c r="B89" s="29" t="s">
        <v>1813</v>
      </c>
      <c r="C89" s="12" t="s">
        <v>1814</v>
      </c>
      <c r="D89" s="30">
        <v>0</v>
      </c>
      <c r="E89" s="24">
        <v>84</v>
      </c>
      <c r="F89" s="25"/>
      <c r="G89" s="25"/>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row>
    <row r="90" ht="25.5" spans="1:41">
      <c r="A90" s="28">
        <v>31</v>
      </c>
      <c r="B90" s="29" t="s">
        <v>1583</v>
      </c>
      <c r="C90" s="12" t="s">
        <v>1815</v>
      </c>
      <c r="D90" s="30">
        <v>0</v>
      </c>
      <c r="E90" s="24">
        <v>85</v>
      </c>
      <c r="F90" s="25"/>
      <c r="G90" s="25"/>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row>
    <row r="91" ht="76.5" spans="1:41">
      <c r="A91" s="28"/>
      <c r="B91" s="29"/>
      <c r="C91" s="12" t="s">
        <v>1816</v>
      </c>
      <c r="D91" s="30">
        <v>0</v>
      </c>
      <c r="E91" s="24">
        <v>86</v>
      </c>
      <c r="F91" s="25"/>
      <c r="G91" s="25"/>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row>
    <row r="92" ht="25.5" spans="1:41">
      <c r="A92" s="28">
        <v>32</v>
      </c>
      <c r="B92" s="29" t="s">
        <v>1817</v>
      </c>
      <c r="C92" s="12" t="s">
        <v>1818</v>
      </c>
      <c r="D92" s="30">
        <v>0</v>
      </c>
      <c r="E92" s="24">
        <v>87</v>
      </c>
      <c r="F92" s="25"/>
      <c r="G92" s="25"/>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row>
    <row r="93" ht="25.5" spans="1:41">
      <c r="A93" s="28">
        <v>33</v>
      </c>
      <c r="B93" s="29" t="s">
        <v>1571</v>
      </c>
      <c r="C93" s="12" t="s">
        <v>1818</v>
      </c>
      <c r="D93" s="30">
        <v>0</v>
      </c>
      <c r="E93" s="24">
        <v>88</v>
      </c>
      <c r="F93" s="25"/>
      <c r="G93" s="25"/>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row>
    <row r="94" ht="38.25" spans="1:41">
      <c r="A94" s="28">
        <v>34</v>
      </c>
      <c r="B94" s="29" t="s">
        <v>1819</v>
      </c>
      <c r="C94" s="12" t="s">
        <v>1820</v>
      </c>
      <c r="D94" s="30">
        <v>1</v>
      </c>
      <c r="E94" s="24">
        <v>89</v>
      </c>
      <c r="F94" s="25"/>
      <c r="G94" s="25"/>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row>
    <row r="95" ht="38.25" spans="1:41">
      <c r="A95" s="28">
        <v>35</v>
      </c>
      <c r="B95" s="29" t="s">
        <v>1591</v>
      </c>
      <c r="C95" s="12" t="s">
        <v>1821</v>
      </c>
      <c r="D95" s="30">
        <v>0</v>
      </c>
      <c r="E95" s="24">
        <v>90</v>
      </c>
      <c r="F95" s="25"/>
      <c r="G95" s="25"/>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row>
    <row r="96" ht="51" spans="1:41">
      <c r="A96" s="28"/>
      <c r="B96" s="29"/>
      <c r="C96" s="12" t="s">
        <v>1822</v>
      </c>
      <c r="D96" s="30">
        <v>0</v>
      </c>
      <c r="E96" s="24">
        <v>91</v>
      </c>
      <c r="F96" s="25"/>
      <c r="G96" s="25"/>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row>
    <row r="97" ht="76.5" spans="1:41">
      <c r="A97" s="28"/>
      <c r="B97" s="29"/>
      <c r="C97" s="12" t="s">
        <v>1823</v>
      </c>
      <c r="D97" s="30">
        <v>1</v>
      </c>
      <c r="E97" s="24">
        <v>92</v>
      </c>
      <c r="F97" s="25"/>
      <c r="G97" s="25"/>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row>
    <row r="98" ht="38.25" spans="1:41">
      <c r="A98" s="28">
        <v>36</v>
      </c>
      <c r="B98" s="29" t="s">
        <v>1587</v>
      </c>
      <c r="C98" s="12" t="s">
        <v>1824</v>
      </c>
      <c r="D98" s="30">
        <v>1</v>
      </c>
      <c r="E98" s="24">
        <v>93</v>
      </c>
      <c r="F98" s="25"/>
      <c r="G98" s="25"/>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row>
    <row r="99" ht="38.25" spans="1:41">
      <c r="A99" s="28">
        <v>37</v>
      </c>
      <c r="B99" s="29"/>
      <c r="C99" s="12" t="s">
        <v>1825</v>
      </c>
      <c r="D99" s="30">
        <v>0</v>
      </c>
      <c r="E99" s="24">
        <v>94</v>
      </c>
      <c r="F99" s="25"/>
      <c r="G99" s="25"/>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row>
    <row r="100" ht="63.75" spans="1:41">
      <c r="A100" s="28">
        <v>38</v>
      </c>
      <c r="B100" s="29" t="s">
        <v>1826</v>
      </c>
      <c r="C100" s="12" t="s">
        <v>1827</v>
      </c>
      <c r="D100" s="30">
        <v>0</v>
      </c>
      <c r="E100" s="24">
        <v>95</v>
      </c>
      <c r="F100" s="25"/>
      <c r="G100" s="25"/>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row>
    <row r="101" spans="5:41">
      <c r="E101" s="25"/>
      <c r="F101" s="25"/>
      <c r="G101" s="25"/>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row>
    <row r="102" spans="5:41">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row>
    <row r="103" spans="5:41">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row>
    <row r="104" spans="5:41">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row>
    <row r="105" spans="5:41">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row>
    <row r="106" spans="5:41">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row>
    <row r="107" spans="5:41">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row>
  </sheetData>
  <hyperlinks>
    <hyperlink ref="E1" location="'Daftar Tabel'!A1" display="&lt;&lt;&lt; Daftar Tabel"/>
  </hyperlink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30"/>
  <sheetViews>
    <sheetView zoomScale="80" zoomScaleNormal="80" topLeftCell="G1" workbookViewId="0">
      <pane ySplit="9" topLeftCell="A25" activePane="bottomLeft" state="frozen"/>
      <selection/>
      <selection pane="bottomLeft" activeCell="L23" sqref="L23"/>
    </sheetView>
  </sheetViews>
  <sheetFormatPr defaultColWidth="8.81904761904762" defaultRowHeight="15"/>
  <cols>
    <col min="1" max="1" width="4.54285714285714" style="33" customWidth="1"/>
    <col min="2" max="2" width="26.1809523809524" style="33" customWidth="1"/>
    <col min="3" max="5" width="8.81904761904762" style="33"/>
    <col min="6" max="7" width="25.1809523809524" style="33" customWidth="1"/>
    <col min="8" max="8" width="16.1904761904762" style="33" customWidth="1"/>
    <col min="9" max="9" width="18.5428571428571" style="33" customWidth="1"/>
    <col min="10" max="10" width="14.5428571428571" style="33" customWidth="1"/>
    <col min="11" max="11" width="14.6285714285714" style="33" customWidth="1"/>
    <col min="12" max="16384" width="8.81904761904762" style="33"/>
  </cols>
  <sheetData>
    <row r="1" spans="1:11">
      <c r="A1" s="33" t="s">
        <v>200</v>
      </c>
      <c r="K1" s="3" t="s">
        <v>135</v>
      </c>
    </row>
    <row r="3" hidden="1" spans="2:2">
      <c r="B3" s="33" t="s">
        <v>201</v>
      </c>
    </row>
    <row r="4" hidden="1"/>
    <row r="5" hidden="1" spans="2:2">
      <c r="B5" s="33" t="s">
        <v>202</v>
      </c>
    </row>
    <row r="6" hidden="1"/>
    <row r="7" ht="23" customHeight="1" spans="1:10">
      <c r="A7" s="208" t="s">
        <v>203</v>
      </c>
      <c r="B7" s="208" t="s">
        <v>204</v>
      </c>
      <c r="C7" s="208" t="s">
        <v>205</v>
      </c>
      <c r="D7" s="208"/>
      <c r="E7" s="208"/>
      <c r="F7" s="208" t="s">
        <v>206</v>
      </c>
      <c r="G7" s="208" t="s">
        <v>207</v>
      </c>
      <c r="H7" s="208" t="s">
        <v>208</v>
      </c>
      <c r="I7" s="208" t="s">
        <v>209</v>
      </c>
      <c r="J7" s="208" t="s">
        <v>210</v>
      </c>
    </row>
    <row r="8" ht="38.5" customHeight="1" spans="1:10">
      <c r="A8" s="208"/>
      <c r="B8" s="208"/>
      <c r="C8" s="208" t="s">
        <v>211</v>
      </c>
      <c r="D8" s="208" t="s">
        <v>212</v>
      </c>
      <c r="E8" s="208" t="s">
        <v>213</v>
      </c>
      <c r="F8" s="208"/>
      <c r="G8" s="208"/>
      <c r="H8" s="208"/>
      <c r="I8" s="208"/>
      <c r="J8" s="208"/>
    </row>
    <row r="9" spans="1:10">
      <c r="A9" s="19">
        <v>1</v>
      </c>
      <c r="B9" s="19">
        <v>2</v>
      </c>
      <c r="C9" s="19">
        <v>3</v>
      </c>
      <c r="D9" s="19">
        <v>4</v>
      </c>
      <c r="E9" s="19">
        <v>5</v>
      </c>
      <c r="F9" s="19">
        <v>6</v>
      </c>
      <c r="G9" s="19">
        <v>7</v>
      </c>
      <c r="H9" s="19">
        <v>8</v>
      </c>
      <c r="I9" s="19">
        <v>9</v>
      </c>
      <c r="J9" s="19">
        <v>10</v>
      </c>
    </row>
    <row r="10" ht="98" customHeight="1" spans="1:10">
      <c r="A10" s="209">
        <v>1</v>
      </c>
      <c r="B10" s="210" t="s">
        <v>214</v>
      </c>
      <c r="C10" s="21"/>
      <c r="D10" s="21" t="s">
        <v>202</v>
      </c>
      <c r="E10" s="21"/>
      <c r="F10" s="211" t="s">
        <v>215</v>
      </c>
      <c r="G10" s="212"/>
      <c r="H10" s="213" t="s">
        <v>216</v>
      </c>
      <c r="I10" s="212"/>
      <c r="J10" s="212">
        <v>2019</v>
      </c>
    </row>
    <row r="11" ht="63.75" spans="1:10">
      <c r="A11" s="209">
        <v>2</v>
      </c>
      <c r="B11" s="210" t="s">
        <v>217</v>
      </c>
      <c r="C11" s="21"/>
      <c r="D11" s="21" t="s">
        <v>202</v>
      </c>
      <c r="E11" s="21"/>
      <c r="F11" s="211" t="s">
        <v>218</v>
      </c>
      <c r="G11" s="212"/>
      <c r="H11" s="212" t="s">
        <v>219</v>
      </c>
      <c r="I11" s="212"/>
      <c r="J11" s="212">
        <v>2018</v>
      </c>
    </row>
    <row r="12" ht="117" customHeight="1" spans="1:10">
      <c r="A12" s="209">
        <v>3</v>
      </c>
      <c r="B12" s="210" t="s">
        <v>220</v>
      </c>
      <c r="C12" s="21"/>
      <c r="D12" s="21" t="s">
        <v>202</v>
      </c>
      <c r="E12" s="21"/>
      <c r="F12" s="211" t="s">
        <v>221</v>
      </c>
      <c r="G12" s="212"/>
      <c r="H12" s="212" t="s">
        <v>222</v>
      </c>
      <c r="I12" s="212"/>
      <c r="J12" s="212">
        <v>2018</v>
      </c>
    </row>
    <row r="13" ht="71.25" spans="1:10">
      <c r="A13" s="209">
        <v>6</v>
      </c>
      <c r="B13" s="214" t="s">
        <v>223</v>
      </c>
      <c r="C13" s="21"/>
      <c r="D13" s="21" t="s">
        <v>202</v>
      </c>
      <c r="E13" s="21"/>
      <c r="F13" s="215" t="s">
        <v>224</v>
      </c>
      <c r="G13" s="212"/>
      <c r="H13" s="212" t="s">
        <v>225</v>
      </c>
      <c r="I13" s="212"/>
      <c r="J13" s="212">
        <v>2021</v>
      </c>
    </row>
    <row r="14" ht="28.5" spans="1:10">
      <c r="A14" s="209">
        <v>7</v>
      </c>
      <c r="B14" s="214" t="s">
        <v>226</v>
      </c>
      <c r="C14" s="21"/>
      <c r="D14" s="21" t="s">
        <v>202</v>
      </c>
      <c r="E14" s="216"/>
      <c r="F14" s="215" t="s">
        <v>227</v>
      </c>
      <c r="G14" s="216"/>
      <c r="H14" s="216" t="s">
        <v>228</v>
      </c>
      <c r="I14" s="216"/>
      <c r="J14" s="216">
        <v>2021</v>
      </c>
    </row>
    <row r="15" spans="1:10">
      <c r="A15" s="209">
        <v>8</v>
      </c>
      <c r="B15" s="214" t="s">
        <v>229</v>
      </c>
      <c r="C15" s="21"/>
      <c r="D15" s="21" t="s">
        <v>202</v>
      </c>
      <c r="E15" s="216"/>
      <c r="F15" s="217"/>
      <c r="G15" s="216"/>
      <c r="H15" s="216" t="s">
        <v>230</v>
      </c>
      <c r="I15" s="216"/>
      <c r="J15" s="216">
        <v>2021</v>
      </c>
    </row>
    <row r="16" ht="28.5" spans="1:10">
      <c r="A16" s="209">
        <v>9</v>
      </c>
      <c r="B16" s="214" t="s">
        <v>231</v>
      </c>
      <c r="C16" s="21"/>
      <c r="D16" s="21"/>
      <c r="E16" s="21" t="s">
        <v>202</v>
      </c>
      <c r="F16" s="217"/>
      <c r="G16" s="216"/>
      <c r="H16" s="216"/>
      <c r="I16" s="216"/>
      <c r="J16" s="216">
        <v>2020</v>
      </c>
    </row>
    <row r="17" ht="28.5" spans="1:10">
      <c r="A17" s="209">
        <v>10</v>
      </c>
      <c r="B17" s="214" t="s">
        <v>232</v>
      </c>
      <c r="C17" s="21"/>
      <c r="D17" s="21"/>
      <c r="E17" s="21" t="s">
        <v>202</v>
      </c>
      <c r="F17" s="215" t="s">
        <v>233</v>
      </c>
      <c r="G17" s="216"/>
      <c r="H17" s="216" t="s">
        <v>234</v>
      </c>
      <c r="I17" s="216"/>
      <c r="J17" s="216">
        <v>2021</v>
      </c>
    </row>
    <row r="18" ht="28.5" spans="1:10">
      <c r="A18" s="209">
        <v>11</v>
      </c>
      <c r="B18" s="214" t="s">
        <v>232</v>
      </c>
      <c r="C18" s="21"/>
      <c r="D18" s="21"/>
      <c r="E18" s="21" t="s">
        <v>202</v>
      </c>
      <c r="F18" s="215" t="s">
        <v>235</v>
      </c>
      <c r="G18" s="216"/>
      <c r="H18" s="216" t="s">
        <v>234</v>
      </c>
      <c r="I18" s="216"/>
      <c r="J18" s="216">
        <v>2022</v>
      </c>
    </row>
    <row r="19" ht="71.25" spans="1:10">
      <c r="A19" s="209">
        <v>13</v>
      </c>
      <c r="B19" s="214" t="s">
        <v>236</v>
      </c>
      <c r="C19" s="21" t="s">
        <v>202</v>
      </c>
      <c r="D19" s="21"/>
      <c r="E19" s="216"/>
      <c r="F19" s="215" t="s">
        <v>237</v>
      </c>
      <c r="G19" s="216"/>
      <c r="H19" s="216" t="s">
        <v>238</v>
      </c>
      <c r="I19" s="216"/>
      <c r="J19" s="216">
        <v>2016</v>
      </c>
    </row>
    <row r="20" ht="42.75" spans="1:10">
      <c r="A20" s="209">
        <v>14</v>
      </c>
      <c r="B20" s="214" t="s">
        <v>239</v>
      </c>
      <c r="C20" s="21" t="s">
        <v>202</v>
      </c>
      <c r="D20" s="21"/>
      <c r="E20" s="216"/>
      <c r="F20" s="215" t="s">
        <v>227</v>
      </c>
      <c r="G20" s="216"/>
      <c r="H20" s="216" t="s">
        <v>240</v>
      </c>
      <c r="I20" s="216"/>
      <c r="J20" s="216">
        <v>2019</v>
      </c>
    </row>
    <row r="21" ht="28.5" spans="1:10">
      <c r="A21" s="209">
        <v>15</v>
      </c>
      <c r="B21" s="214" t="s">
        <v>241</v>
      </c>
      <c r="C21" s="21"/>
      <c r="D21" s="21" t="s">
        <v>202</v>
      </c>
      <c r="E21" s="216"/>
      <c r="F21" s="215" t="s">
        <v>227</v>
      </c>
      <c r="G21" s="216"/>
      <c r="H21" s="216" t="s">
        <v>242</v>
      </c>
      <c r="I21" s="216"/>
      <c r="J21" s="216">
        <v>2021</v>
      </c>
    </row>
    <row r="22" ht="28.5" spans="1:10">
      <c r="A22" s="209">
        <v>16</v>
      </c>
      <c r="B22" s="214" t="s">
        <v>243</v>
      </c>
      <c r="C22" s="21"/>
      <c r="D22" s="21" t="s">
        <v>202</v>
      </c>
      <c r="E22" s="216"/>
      <c r="F22" s="215" t="s">
        <v>244</v>
      </c>
      <c r="G22" s="216"/>
      <c r="H22" s="216" t="s">
        <v>245</v>
      </c>
      <c r="I22" s="216"/>
      <c r="J22" s="216">
        <v>2022</v>
      </c>
    </row>
    <row r="23" ht="28.5" spans="1:10">
      <c r="A23" s="209">
        <v>17</v>
      </c>
      <c r="B23" s="214" t="s">
        <v>246</v>
      </c>
      <c r="C23" s="21"/>
      <c r="D23" s="21" t="s">
        <v>202</v>
      </c>
      <c r="E23" s="216"/>
      <c r="F23" s="215" t="s">
        <v>244</v>
      </c>
      <c r="G23" s="216"/>
      <c r="H23" s="216" t="s">
        <v>247</v>
      </c>
      <c r="I23" s="216"/>
      <c r="J23" s="216">
        <v>2022</v>
      </c>
    </row>
    <row r="24" ht="42.75" spans="1:10">
      <c r="A24" s="209">
        <v>18</v>
      </c>
      <c r="B24" s="214" t="s">
        <v>248</v>
      </c>
      <c r="C24" s="21"/>
      <c r="D24" s="21" t="s">
        <v>202</v>
      </c>
      <c r="E24" s="216"/>
      <c r="F24" s="215" t="s">
        <v>244</v>
      </c>
      <c r="G24" s="216"/>
      <c r="H24" s="216" t="s">
        <v>249</v>
      </c>
      <c r="I24" s="216"/>
      <c r="J24" s="216">
        <v>2022</v>
      </c>
    </row>
    <row r="25" ht="28.5" spans="1:10">
      <c r="A25" s="209">
        <v>19</v>
      </c>
      <c r="B25" s="214" t="s">
        <v>250</v>
      </c>
      <c r="C25" s="21" t="s">
        <v>202</v>
      </c>
      <c r="D25" s="21"/>
      <c r="E25" s="216"/>
      <c r="F25" s="215" t="s">
        <v>251</v>
      </c>
      <c r="G25" s="216"/>
      <c r="H25" s="216" t="s">
        <v>252</v>
      </c>
      <c r="I25" s="216"/>
      <c r="J25" s="216">
        <v>2022</v>
      </c>
    </row>
    <row r="26" ht="28.5" spans="1:10">
      <c r="A26" s="209">
        <v>20</v>
      </c>
      <c r="B26" s="214" t="s">
        <v>253</v>
      </c>
      <c r="C26" s="21"/>
      <c r="D26" s="21"/>
      <c r="E26" s="21" t="s">
        <v>202</v>
      </c>
      <c r="F26" s="215" t="s">
        <v>244</v>
      </c>
      <c r="G26" s="216"/>
      <c r="H26" s="216" t="s">
        <v>254</v>
      </c>
      <c r="I26" s="216"/>
      <c r="J26" s="216">
        <v>2022</v>
      </c>
    </row>
    <row r="27" ht="42.75" spans="1:10">
      <c r="A27" s="209">
        <v>21</v>
      </c>
      <c r="B27" s="214" t="s">
        <v>255</v>
      </c>
      <c r="C27" s="21"/>
      <c r="D27" s="21" t="s">
        <v>202</v>
      </c>
      <c r="E27" s="216"/>
      <c r="F27" s="215" t="s">
        <v>256</v>
      </c>
      <c r="G27" s="216"/>
      <c r="H27" s="216" t="s">
        <v>257</v>
      </c>
      <c r="I27" s="216"/>
      <c r="J27" s="216">
        <v>2018</v>
      </c>
    </row>
    <row r="28" ht="42.75" spans="1:10">
      <c r="A28" s="209">
        <v>22</v>
      </c>
      <c r="B28" s="218" t="s">
        <v>258</v>
      </c>
      <c r="C28" s="21"/>
      <c r="D28" s="21"/>
      <c r="E28" s="21" t="s">
        <v>202</v>
      </c>
      <c r="F28" s="215" t="s">
        <v>256</v>
      </c>
      <c r="G28" s="216"/>
      <c r="H28" s="219" t="s">
        <v>259</v>
      </c>
      <c r="I28" s="216"/>
      <c r="J28" s="216">
        <v>2022</v>
      </c>
    </row>
    <row r="29" ht="42.75" spans="1:10">
      <c r="A29" s="209">
        <v>23</v>
      </c>
      <c r="B29" s="218" t="s">
        <v>260</v>
      </c>
      <c r="C29" s="21"/>
      <c r="D29" s="21" t="s">
        <v>202</v>
      </c>
      <c r="E29" s="216"/>
      <c r="F29" s="215" t="s">
        <v>256</v>
      </c>
      <c r="G29" s="216"/>
      <c r="H29" s="219" t="s">
        <v>259</v>
      </c>
      <c r="I29" s="216"/>
      <c r="J29" s="216">
        <v>2022</v>
      </c>
    </row>
    <row r="30" ht="28.5" spans="1:10">
      <c r="A30" s="209">
        <v>24</v>
      </c>
      <c r="B30" s="220" t="s">
        <v>261</v>
      </c>
      <c r="C30" s="21"/>
      <c r="D30" s="21" t="s">
        <v>202</v>
      </c>
      <c r="E30" s="216"/>
      <c r="F30" s="220" t="s">
        <v>262</v>
      </c>
      <c r="G30" s="216"/>
      <c r="H30" s="219" t="s">
        <v>263</v>
      </c>
      <c r="I30" s="216"/>
      <c r="J30" s="216">
        <v>2022</v>
      </c>
    </row>
  </sheetData>
  <mergeCells count="8">
    <mergeCell ref="C7:E7"/>
    <mergeCell ref="A7:A8"/>
    <mergeCell ref="B7:B8"/>
    <mergeCell ref="F7:F8"/>
    <mergeCell ref="G7:G8"/>
    <mergeCell ref="H7:H8"/>
    <mergeCell ref="I7:I8"/>
    <mergeCell ref="J7:J8"/>
  </mergeCells>
  <conditionalFormatting sqref="C10:E10">
    <cfRule type="duplicateValues" dxfId="0" priority="31"/>
  </conditionalFormatting>
  <conditionalFormatting sqref="C11:E11">
    <cfRule type="duplicateValues" dxfId="0" priority="28"/>
  </conditionalFormatting>
  <conditionalFormatting sqref="C12:E12">
    <cfRule type="duplicateValues" dxfId="0" priority="27"/>
  </conditionalFormatting>
  <conditionalFormatting sqref="C13:E13">
    <cfRule type="duplicateValues" dxfId="0" priority="19"/>
  </conditionalFormatting>
  <conditionalFormatting sqref="D14">
    <cfRule type="duplicateValues" dxfId="0" priority="16"/>
  </conditionalFormatting>
  <conditionalFormatting sqref="D15">
    <cfRule type="duplicateValues" dxfId="0" priority="15"/>
  </conditionalFormatting>
  <conditionalFormatting sqref="E16">
    <cfRule type="duplicateValues" dxfId="0" priority="14"/>
  </conditionalFormatting>
  <conditionalFormatting sqref="E17">
    <cfRule type="duplicateValues" dxfId="0" priority="13"/>
  </conditionalFormatting>
  <conditionalFormatting sqref="E18">
    <cfRule type="duplicateValues" dxfId="0" priority="12"/>
  </conditionalFormatting>
  <conditionalFormatting sqref="D21">
    <cfRule type="duplicateValues" dxfId="0" priority="10"/>
  </conditionalFormatting>
  <conditionalFormatting sqref="D22">
    <cfRule type="duplicateValues" dxfId="0" priority="9"/>
  </conditionalFormatting>
  <conditionalFormatting sqref="D23">
    <cfRule type="duplicateValues" dxfId="0" priority="8"/>
  </conditionalFormatting>
  <conditionalFormatting sqref="D24">
    <cfRule type="duplicateValues" dxfId="0" priority="7"/>
  </conditionalFormatting>
  <conditionalFormatting sqref="C25">
    <cfRule type="duplicateValues" dxfId="0" priority="6"/>
  </conditionalFormatting>
  <conditionalFormatting sqref="E26">
    <cfRule type="duplicateValues" dxfId="0" priority="5"/>
  </conditionalFormatting>
  <conditionalFormatting sqref="D27">
    <cfRule type="duplicateValues" dxfId="0" priority="4"/>
  </conditionalFormatting>
  <conditionalFormatting sqref="E28">
    <cfRule type="duplicateValues" dxfId="0" priority="3"/>
  </conditionalFormatting>
  <conditionalFormatting sqref="D29">
    <cfRule type="duplicateValues" dxfId="0" priority="2"/>
  </conditionalFormatting>
  <conditionalFormatting sqref="D30">
    <cfRule type="duplicateValues" dxfId="0" priority="1"/>
  </conditionalFormatting>
  <conditionalFormatting sqref="C19:C20">
    <cfRule type="duplicateValues" dxfId="0" priority="11"/>
  </conditionalFormatting>
  <conditionalFormatting sqref="C14:C15 C16:D18 D19:D20 C21:C24 C29:C30 C28:D28 C27 C26:D26 D25">
    <cfRule type="duplicateValues" dxfId="0" priority="17"/>
  </conditionalFormatting>
  <dataValidations count="1">
    <dataValidation type="list" allowBlank="1" showInputMessage="1" showErrorMessage="1" sqref="C13:E13 D14 D15 E16 E17 E18 C19 C20 D21 D22 D23 D24 C25 E26 D27 E28 D29 D30 C10:E12">
      <formula1>$B$4:$B$5</formula1>
    </dataValidation>
  </dataValidations>
  <hyperlinks>
    <hyperlink ref="K1" location="'Daftar Tabel'!A1" display="&lt;&lt;&lt; Daftar Tabel"/>
  </hyperlinks>
  <pageMargins left="0.7" right="0.7" top="0.75" bottom="0.75" header="0.3" footer="0.3"/>
  <pageSetup paperSize="1" orientation="portrait"/>
  <headerFooter/>
  <legacyDrawing r:id="rId2"/>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11"/>
  <sheetViews>
    <sheetView workbookViewId="0">
      <pane xSplit="1" ySplit="5" topLeftCell="B6" activePane="bottomRight" state="frozen"/>
      <selection/>
      <selection pane="topRight"/>
      <selection pane="bottomLeft"/>
      <selection pane="bottomRight" activeCell="F1" sqref="F1"/>
    </sheetView>
  </sheetViews>
  <sheetFormatPr defaultColWidth="8.81904761904762" defaultRowHeight="15" outlineLevelCol="5"/>
  <cols>
    <col min="1" max="1" width="5.54285714285714" style="16" customWidth="1"/>
    <col min="2" max="2" width="28.5428571428571" style="16" customWidth="1"/>
    <col min="3" max="3" width="24.5428571428571" style="16" customWidth="1"/>
    <col min="4" max="5" width="16.5428571428571" style="16" customWidth="1"/>
    <col min="6" max="6" width="14.5428571428571" style="16" customWidth="1"/>
    <col min="7" max="16384" width="8.81904761904762" style="16"/>
  </cols>
  <sheetData>
    <row r="1" spans="1:6">
      <c r="A1" s="17" t="s">
        <v>88</v>
      </c>
      <c r="F1" s="3" t="s">
        <v>135</v>
      </c>
    </row>
    <row r="2" spans="1:1">
      <c r="A2" s="17"/>
    </row>
    <row r="3" spans="1:1">
      <c r="A3" s="18" t="s">
        <v>1828</v>
      </c>
    </row>
    <row r="4" ht="25.5" spans="1:5">
      <c r="A4" s="5" t="s">
        <v>203</v>
      </c>
      <c r="B4" s="5" t="s">
        <v>285</v>
      </c>
      <c r="C4" s="5" t="s">
        <v>1300</v>
      </c>
      <c r="D4" s="5" t="s">
        <v>1301</v>
      </c>
      <c r="E4" s="5" t="s">
        <v>1302</v>
      </c>
    </row>
    <row r="5" spans="1:5">
      <c r="A5" s="19">
        <v>1</v>
      </c>
      <c r="B5" s="19">
        <v>2</v>
      </c>
      <c r="C5" s="19">
        <v>3</v>
      </c>
      <c r="D5" s="19">
        <v>3</v>
      </c>
      <c r="E5" s="19">
        <v>4</v>
      </c>
    </row>
    <row r="6" spans="1:5">
      <c r="A6" s="20">
        <v>1</v>
      </c>
      <c r="B6" s="12"/>
      <c r="C6" s="12"/>
      <c r="D6" s="21"/>
      <c r="E6" s="21"/>
    </row>
    <row r="7" spans="1:5">
      <c r="A7" s="20">
        <v>2</v>
      </c>
      <c r="B7" s="12"/>
      <c r="C7" s="12"/>
      <c r="D7" s="21"/>
      <c r="E7" s="21"/>
    </row>
    <row r="8" spans="1:5">
      <c r="A8" s="20">
        <v>3</v>
      </c>
      <c r="B8" s="12"/>
      <c r="C8" s="12"/>
      <c r="D8" s="21"/>
      <c r="E8" s="21"/>
    </row>
    <row r="9" spans="1:5">
      <c r="A9" s="20">
        <v>4</v>
      </c>
      <c r="B9" s="12"/>
      <c r="C9" s="12"/>
      <c r="D9" s="21"/>
      <c r="E9" s="21"/>
    </row>
    <row r="10" spans="1:5">
      <c r="A10" s="20">
        <v>5</v>
      </c>
      <c r="B10" s="12"/>
      <c r="C10" s="12"/>
      <c r="D10" s="21"/>
      <c r="E10" s="21"/>
    </row>
    <row r="11" spans="1:5">
      <c r="A11" s="20" t="s">
        <v>458</v>
      </c>
      <c r="B11" s="12"/>
      <c r="C11" s="12"/>
      <c r="D11" s="21"/>
      <c r="E11" s="21"/>
    </row>
  </sheetData>
  <hyperlinks>
    <hyperlink ref="F1" location="'Daftar Tabel'!A1" display="&lt;&lt;&lt; Daftar Tabel"/>
  </hyperlinks>
  <pageMargins left="0.7" right="0.7" top="0.75" bottom="0.75" header="0.3" footer="0.3"/>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zoomScale="80" zoomScaleNormal="80" workbookViewId="0">
      <pane xSplit="1" ySplit="6" topLeftCell="B7" activePane="bottomRight" state="frozen"/>
      <selection/>
      <selection pane="topRight"/>
      <selection pane="bottomLeft"/>
      <selection pane="bottomRight" activeCell="D18" sqref="D18"/>
    </sheetView>
  </sheetViews>
  <sheetFormatPr defaultColWidth="8.81904761904762" defaultRowHeight="15" outlineLevelCol="4"/>
  <cols>
    <col min="1" max="1" width="5.54285714285714" customWidth="1"/>
    <col min="2" max="2" width="32.5428571428571" customWidth="1"/>
    <col min="3" max="3" width="10.3619047619048" style="1" customWidth="1"/>
    <col min="4" max="4" width="24.5428571428571" customWidth="1"/>
    <col min="5" max="5" width="14.5428571428571" customWidth="1"/>
  </cols>
  <sheetData>
    <row r="1" spans="1:5">
      <c r="A1" s="2" t="s">
        <v>1829</v>
      </c>
      <c r="E1" s="3" t="s">
        <v>135</v>
      </c>
    </row>
    <row r="2" spans="1:5">
      <c r="A2" s="2"/>
      <c r="E2" s="15"/>
    </row>
    <row r="3" spans="1:1">
      <c r="A3" s="2" t="s">
        <v>1830</v>
      </c>
    </row>
    <row r="4" ht="25.5" spans="1:4">
      <c r="A4" s="5" t="s">
        <v>50</v>
      </c>
      <c r="B4" s="5" t="s">
        <v>550</v>
      </c>
      <c r="C4" s="5" t="s">
        <v>474</v>
      </c>
      <c r="D4" s="5" t="s">
        <v>551</v>
      </c>
    </row>
    <row r="5" spans="1:4">
      <c r="A5" s="6">
        <v>1</v>
      </c>
      <c r="B5" s="6">
        <v>2</v>
      </c>
      <c r="C5" s="6">
        <v>3</v>
      </c>
      <c r="D5" s="6">
        <v>4</v>
      </c>
    </row>
    <row r="6" spans="1:4">
      <c r="A6" s="7" t="s">
        <v>552</v>
      </c>
      <c r="B6" s="8" t="s">
        <v>553</v>
      </c>
      <c r="C6" s="9"/>
      <c r="D6" s="10"/>
    </row>
    <row r="7" spans="1:4">
      <c r="A7" s="11">
        <v>1</v>
      </c>
      <c r="B7" s="12"/>
      <c r="C7" s="13"/>
      <c r="D7" s="14"/>
    </row>
    <row r="8" spans="1:4">
      <c r="A8" s="11">
        <v>2</v>
      </c>
      <c r="B8" s="12"/>
      <c r="C8" s="13"/>
      <c r="D8" s="14"/>
    </row>
    <row r="9" spans="1:4">
      <c r="A9" s="11">
        <v>3</v>
      </c>
      <c r="B9" s="12"/>
      <c r="C9" s="13"/>
      <c r="D9" s="14"/>
    </row>
    <row r="10" spans="1:4">
      <c r="A10" s="11">
        <v>4</v>
      </c>
      <c r="B10" s="12"/>
      <c r="C10" s="13"/>
      <c r="D10" s="14"/>
    </row>
    <row r="11" spans="1:4">
      <c r="A11" s="11">
        <v>5</v>
      </c>
      <c r="B11" s="12"/>
      <c r="C11" s="13"/>
      <c r="D11" s="14"/>
    </row>
    <row r="12" spans="1:4">
      <c r="A12" s="11" t="s">
        <v>458</v>
      </c>
      <c r="B12" s="12"/>
      <c r="C12" s="13"/>
      <c r="D12" s="14"/>
    </row>
  </sheetData>
  <mergeCells count="1">
    <mergeCell ref="B6:D6"/>
  </mergeCells>
  <hyperlinks>
    <hyperlink ref="E1" location="'Daftar Tabel'!A1" display="&lt;&lt;&lt; Daftar Tabel"/>
  </hyperlinks>
  <pageMargins left="0.7" right="0.7" top="0.75" bottom="0.75" header="0.3" footer="0.3"/>
  <pageSetup paperSize="1"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pane xSplit="1" ySplit="6" topLeftCell="B7" activePane="bottomRight" state="frozen"/>
      <selection/>
      <selection pane="topRight"/>
      <selection pane="bottomLeft"/>
      <selection pane="bottomRight" activeCell="D18" sqref="D18"/>
    </sheetView>
  </sheetViews>
  <sheetFormatPr defaultColWidth="8.81904761904762" defaultRowHeight="15" outlineLevelCol="4"/>
  <cols>
    <col min="1" max="1" width="5.54285714285714" customWidth="1"/>
    <col min="2" max="2" width="32.5428571428571" customWidth="1"/>
    <col min="3" max="3" width="10" style="1" customWidth="1"/>
    <col min="4" max="4" width="24.5428571428571" customWidth="1"/>
    <col min="5" max="5" width="14.5428571428571" customWidth="1"/>
  </cols>
  <sheetData>
    <row r="1" spans="1:5">
      <c r="A1" s="2" t="s">
        <v>1829</v>
      </c>
      <c r="E1" s="3" t="s">
        <v>135</v>
      </c>
    </row>
    <row r="2" spans="1:1">
      <c r="A2" s="2"/>
    </row>
    <row r="3" spans="1:1">
      <c r="A3" s="2" t="s">
        <v>1831</v>
      </c>
    </row>
    <row r="4" ht="25.5" spans="1:4">
      <c r="A4" s="5" t="s">
        <v>50</v>
      </c>
      <c r="B4" s="5" t="s">
        <v>550</v>
      </c>
      <c r="C4" s="5" t="s">
        <v>474</v>
      </c>
      <c r="D4" s="5" t="s">
        <v>551</v>
      </c>
    </row>
    <row r="5" spans="1:4">
      <c r="A5" s="6">
        <v>1</v>
      </c>
      <c r="B5" s="6">
        <v>2</v>
      </c>
      <c r="C5" s="6">
        <v>3</v>
      </c>
      <c r="D5" s="6">
        <v>4</v>
      </c>
    </row>
    <row r="6" ht="42" customHeight="1" spans="1:4">
      <c r="A6" s="7" t="s">
        <v>607</v>
      </c>
      <c r="B6" s="8" t="s">
        <v>608</v>
      </c>
      <c r="C6" s="9"/>
      <c r="D6" s="10"/>
    </row>
    <row r="7" spans="1:4">
      <c r="A7" s="11">
        <v>1</v>
      </c>
      <c r="B7" s="12"/>
      <c r="C7" s="13"/>
      <c r="D7" s="14"/>
    </row>
    <row r="8" spans="1:4">
      <c r="A8" s="11">
        <v>2</v>
      </c>
      <c r="B8" s="12"/>
      <c r="C8" s="13"/>
      <c r="D8" s="14"/>
    </row>
    <row r="9" spans="1:4">
      <c r="A9" s="11">
        <v>3</v>
      </c>
      <c r="B9" s="12"/>
      <c r="C9" s="13"/>
      <c r="D9" s="14"/>
    </row>
    <row r="10" spans="1:4">
      <c r="A10" s="11">
        <v>4</v>
      </c>
      <c r="B10" s="12"/>
      <c r="C10" s="13"/>
      <c r="D10" s="14"/>
    </row>
    <row r="11" spans="1:4">
      <c r="A11" s="11">
        <v>5</v>
      </c>
      <c r="B11" s="12"/>
      <c r="C11" s="13"/>
      <c r="D11" s="14"/>
    </row>
    <row r="12" spans="1:4">
      <c r="A12" s="11" t="s">
        <v>458</v>
      </c>
      <c r="B12" s="12"/>
      <c r="C12" s="13"/>
      <c r="D12" s="14"/>
    </row>
    <row r="14" spans="1:1">
      <c r="A14" s="2"/>
    </row>
    <row r="15" spans="1:1">
      <c r="A15" s="2"/>
    </row>
    <row r="16" spans="1:1">
      <c r="A16" s="2"/>
    </row>
  </sheetData>
  <mergeCells count="1">
    <mergeCell ref="B6:D6"/>
  </mergeCells>
  <hyperlinks>
    <hyperlink ref="E1" location="'Daftar Tabel'!A1" display="&lt;&lt;&lt; Daftar Tabel"/>
  </hyperlinks>
  <pageMargins left="0.7" right="0.7" top="0.75" bottom="0.75" header="0.3" footer="0.3"/>
  <pageSetup paperSize="1"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pane xSplit="1" ySplit="6" topLeftCell="B7" activePane="bottomRight" state="frozen"/>
      <selection/>
      <selection pane="topRight"/>
      <selection pane="bottomLeft"/>
      <selection pane="bottomRight" activeCell="E1" sqref="E1"/>
    </sheetView>
  </sheetViews>
  <sheetFormatPr defaultColWidth="8.81904761904762" defaultRowHeight="15" outlineLevelCol="4"/>
  <cols>
    <col min="1" max="1" width="5.54285714285714" customWidth="1"/>
    <col min="2" max="2" width="32.5428571428571" customWidth="1"/>
    <col min="3" max="3" width="10.0857142857143" style="1" customWidth="1"/>
    <col min="4" max="4" width="24.5428571428571" customWidth="1"/>
    <col min="5" max="5" width="14.5428571428571" customWidth="1"/>
  </cols>
  <sheetData>
    <row r="1" spans="1:5">
      <c r="A1" s="2" t="s">
        <v>1829</v>
      </c>
      <c r="E1" s="3" t="s">
        <v>135</v>
      </c>
    </row>
    <row r="2" spans="1:1">
      <c r="A2" s="4"/>
    </row>
    <row r="3" spans="1:1">
      <c r="A3" s="2" t="s">
        <v>1832</v>
      </c>
    </row>
    <row r="4" ht="25.5" spans="1:4">
      <c r="A4" s="5" t="s">
        <v>50</v>
      </c>
      <c r="B4" s="5" t="s">
        <v>550</v>
      </c>
      <c r="C4" s="5" t="s">
        <v>474</v>
      </c>
      <c r="D4" s="5" t="s">
        <v>551</v>
      </c>
    </row>
    <row r="5" spans="1:4">
      <c r="A5" s="6">
        <v>1</v>
      </c>
      <c r="B5" s="6">
        <v>2</v>
      </c>
      <c r="C5" s="6">
        <v>3</v>
      </c>
      <c r="D5" s="6">
        <v>4</v>
      </c>
    </row>
    <row r="6" ht="29.15" customHeight="1" spans="1:4">
      <c r="A6" s="7" t="s">
        <v>619</v>
      </c>
      <c r="B6" s="8" t="s">
        <v>620</v>
      </c>
      <c r="C6" s="9"/>
      <c r="D6" s="10"/>
    </row>
    <row r="7" spans="1:4">
      <c r="A7" s="11">
        <v>1</v>
      </c>
      <c r="B7" s="12"/>
      <c r="C7" s="13"/>
      <c r="D7" s="14"/>
    </row>
    <row r="8" spans="1:4">
      <c r="A8" s="11">
        <v>2</v>
      </c>
      <c r="B8" s="12"/>
      <c r="C8" s="13"/>
      <c r="D8" s="14"/>
    </row>
    <row r="9" spans="1:4">
      <c r="A9" s="11">
        <v>3</v>
      </c>
      <c r="B9" s="12"/>
      <c r="C9" s="13"/>
      <c r="D9" s="14"/>
    </row>
    <row r="10" spans="1:4">
      <c r="A10" s="11">
        <v>4</v>
      </c>
      <c r="B10" s="12"/>
      <c r="C10" s="13"/>
      <c r="D10" s="14"/>
    </row>
    <row r="11" spans="1:4">
      <c r="A11" s="11">
        <v>5</v>
      </c>
      <c r="B11" s="12"/>
      <c r="C11" s="13"/>
      <c r="D11" s="14"/>
    </row>
    <row r="12" spans="1:4">
      <c r="A12" s="11" t="s">
        <v>458</v>
      </c>
      <c r="B12" s="12"/>
      <c r="C12" s="13"/>
      <c r="D12" s="14"/>
    </row>
    <row r="14" spans="1:1">
      <c r="A14" s="2"/>
    </row>
    <row r="15" spans="1:1">
      <c r="A15" s="2"/>
    </row>
    <row r="16" spans="1:1">
      <c r="A16" s="2"/>
    </row>
  </sheetData>
  <mergeCells count="1">
    <mergeCell ref="B6:D6"/>
  </mergeCells>
  <hyperlinks>
    <hyperlink ref="E1" location="'Daftar Tabel'!A1" display="&lt;&lt;&lt; Daftar Tabel"/>
  </hyperlinks>
  <pageMargins left="0.7" right="0.7" top="0.75" bottom="0.75" header="0.3" footer="0.3"/>
  <pageSetup paperSize="1"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pane xSplit="1" ySplit="5" topLeftCell="B6" activePane="bottomRight" state="frozen"/>
      <selection/>
      <selection pane="topRight"/>
      <selection pane="bottomLeft"/>
      <selection pane="bottomRight" activeCell="L11" sqref="L11"/>
    </sheetView>
  </sheetViews>
  <sheetFormatPr defaultColWidth="8.81904761904762" defaultRowHeight="15" outlineLevelCol="4"/>
  <cols>
    <col min="1" max="1" width="5.54285714285714" customWidth="1"/>
    <col min="2" max="2" width="32.5428571428571" customWidth="1"/>
    <col min="3" max="3" width="10.5428571428571" style="1" customWidth="1"/>
    <col min="4" max="4" width="24.5428571428571" customWidth="1"/>
    <col min="5" max="5" width="14.5428571428571" customWidth="1"/>
  </cols>
  <sheetData>
    <row r="1" spans="1:5">
      <c r="A1" s="2" t="s">
        <v>1829</v>
      </c>
      <c r="E1" s="3" t="s">
        <v>135</v>
      </c>
    </row>
    <row r="2" spans="1:1">
      <c r="A2" s="4"/>
    </row>
    <row r="3" spans="1:1">
      <c r="A3" s="2" t="s">
        <v>1833</v>
      </c>
    </row>
    <row r="4" ht="25.5" spans="1:4">
      <c r="A4" s="5" t="s">
        <v>50</v>
      </c>
      <c r="B4" s="5" t="s">
        <v>550</v>
      </c>
      <c r="C4" s="5" t="s">
        <v>474</v>
      </c>
      <c r="D4" s="5" t="s">
        <v>551</v>
      </c>
    </row>
    <row r="5" spans="1:4">
      <c r="A5" s="6">
        <v>1</v>
      </c>
      <c r="B5" s="6">
        <v>2</v>
      </c>
      <c r="C5" s="6">
        <v>3</v>
      </c>
      <c r="D5" s="6">
        <v>4</v>
      </c>
    </row>
    <row r="6" spans="1:4">
      <c r="A6" s="7" t="s">
        <v>625</v>
      </c>
      <c r="B6" s="8" t="s">
        <v>626</v>
      </c>
      <c r="C6" s="9"/>
      <c r="D6" s="10"/>
    </row>
    <row r="7" spans="1:4">
      <c r="A7" s="11">
        <v>1</v>
      </c>
      <c r="B7" s="12"/>
      <c r="C7" s="13"/>
      <c r="D7" s="14"/>
    </row>
    <row r="8" spans="1:4">
      <c r="A8" s="11">
        <v>2</v>
      </c>
      <c r="B8" s="12"/>
      <c r="C8" s="13"/>
      <c r="D8" s="14"/>
    </row>
    <row r="9" spans="1:4">
      <c r="A9" s="11">
        <v>3</v>
      </c>
      <c r="B9" s="12"/>
      <c r="C9" s="13"/>
      <c r="D9" s="14"/>
    </row>
    <row r="10" spans="1:4">
      <c r="A10" s="11">
        <v>4</v>
      </c>
      <c r="B10" s="12"/>
      <c r="C10" s="13"/>
      <c r="D10" s="14"/>
    </row>
    <row r="11" spans="1:4">
      <c r="A11" s="11">
        <v>5</v>
      </c>
      <c r="B11" s="12"/>
      <c r="C11" s="13"/>
      <c r="D11" s="14"/>
    </row>
    <row r="12" spans="1:4">
      <c r="A12" s="11" t="s">
        <v>458</v>
      </c>
      <c r="B12" s="12"/>
      <c r="C12" s="13"/>
      <c r="D12" s="14"/>
    </row>
  </sheetData>
  <mergeCells count="1">
    <mergeCell ref="B6:D6"/>
  </mergeCells>
  <hyperlinks>
    <hyperlink ref="E1" location="'Daftar Tabel'!A1" display="&lt;&lt;&lt; Daftar Tabel"/>
  </hyperlinks>
  <pageMargins left="0.7" right="0.7" top="0.75" bottom="0.75" header="0.3" footer="0.3"/>
  <pageSetup paperSize="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18"/>
  <sheetViews>
    <sheetView workbookViewId="0">
      <pane ySplit="5" topLeftCell="A6" activePane="bottomLeft" state="frozen"/>
      <selection/>
      <selection pane="bottomLeft" activeCell="E14" sqref="E14"/>
    </sheetView>
  </sheetViews>
  <sheetFormatPr defaultColWidth="8.81904761904762" defaultRowHeight="15"/>
  <cols>
    <col min="1" max="1" width="12.4571428571429" style="33" customWidth="1"/>
    <col min="2" max="2" width="11.1809523809524" style="33" customWidth="1"/>
    <col min="3" max="8" width="10.5428571428571" style="33" customWidth="1"/>
    <col min="9" max="9" width="14.5428571428571" style="33" customWidth="1"/>
    <col min="10" max="16384" width="8.81904761904762" style="33"/>
  </cols>
  <sheetData>
    <row r="1" spans="1:9">
      <c r="A1" s="33" t="s">
        <v>264</v>
      </c>
      <c r="I1" s="3" t="s">
        <v>135</v>
      </c>
    </row>
    <row r="3" ht="29.5" customHeight="1" spans="1:8">
      <c r="A3" s="118" t="s">
        <v>265</v>
      </c>
      <c r="B3" s="118" t="s">
        <v>266</v>
      </c>
      <c r="C3" s="136" t="s">
        <v>267</v>
      </c>
      <c r="D3" s="138"/>
      <c r="E3" s="136" t="s">
        <v>268</v>
      </c>
      <c r="F3" s="138"/>
      <c r="G3" s="136" t="s">
        <v>269</v>
      </c>
      <c r="H3" s="138"/>
    </row>
    <row r="4" spans="1:8">
      <c r="A4" s="56"/>
      <c r="B4" s="56"/>
      <c r="C4" s="44" t="s">
        <v>270</v>
      </c>
      <c r="D4" s="44" t="s">
        <v>271</v>
      </c>
      <c r="E4" s="44" t="s">
        <v>272</v>
      </c>
      <c r="F4" s="44" t="s">
        <v>273</v>
      </c>
      <c r="G4" s="136" t="s">
        <v>272</v>
      </c>
      <c r="H4" s="44" t="s">
        <v>273</v>
      </c>
    </row>
    <row r="5" spans="1:8">
      <c r="A5" s="45">
        <v>1</v>
      </c>
      <c r="B5" s="45">
        <v>2</v>
      </c>
      <c r="C5" s="45">
        <v>3</v>
      </c>
      <c r="D5" s="45">
        <v>4</v>
      </c>
      <c r="E5" s="45">
        <v>5</v>
      </c>
      <c r="F5" s="45">
        <v>6</v>
      </c>
      <c r="G5" s="205">
        <v>7</v>
      </c>
      <c r="H5" s="45">
        <v>8</v>
      </c>
    </row>
    <row r="6" spans="1:8">
      <c r="A6" s="20" t="s">
        <v>274</v>
      </c>
      <c r="B6" s="21">
        <v>30</v>
      </c>
      <c r="C6" s="21"/>
      <c r="D6" s="21"/>
      <c r="E6" s="21">
        <v>36</v>
      </c>
      <c r="F6" s="21"/>
      <c r="G6" s="30">
        <v>2</v>
      </c>
      <c r="H6" s="21"/>
    </row>
    <row r="7" spans="1:8">
      <c r="A7" s="20" t="s">
        <v>275</v>
      </c>
      <c r="B7" s="21">
        <v>30</v>
      </c>
      <c r="C7" s="21"/>
      <c r="D7" s="21"/>
      <c r="E7" s="21">
        <v>11</v>
      </c>
      <c r="F7" s="21"/>
      <c r="G7" s="30">
        <v>3</v>
      </c>
      <c r="H7" s="21"/>
    </row>
    <row r="8" spans="1:8">
      <c r="A8" s="20" t="s">
        <v>276</v>
      </c>
      <c r="B8" s="21">
        <v>30</v>
      </c>
      <c r="C8" s="21"/>
      <c r="D8" s="21"/>
      <c r="E8" s="21">
        <v>28</v>
      </c>
      <c r="F8" s="21"/>
      <c r="G8" s="30">
        <v>9</v>
      </c>
      <c r="H8" s="21"/>
    </row>
    <row r="9" spans="1:8">
      <c r="A9" s="20" t="s">
        <v>277</v>
      </c>
      <c r="B9" s="21">
        <v>30</v>
      </c>
      <c r="C9" s="21"/>
      <c r="D9" s="21"/>
      <c r="E9" s="21">
        <v>32</v>
      </c>
      <c r="F9" s="21"/>
      <c r="G9" s="30">
        <v>16</v>
      </c>
      <c r="H9" s="21"/>
    </row>
    <row r="10" spans="1:8">
      <c r="A10" s="20" t="s">
        <v>278</v>
      </c>
      <c r="B10" s="21">
        <v>30</v>
      </c>
      <c r="C10" s="21"/>
      <c r="D10" s="21"/>
      <c r="E10" s="21">
        <v>19</v>
      </c>
      <c r="F10" s="21"/>
      <c r="G10" s="30">
        <v>27</v>
      </c>
      <c r="H10" s="21"/>
    </row>
    <row r="11" spans="1:8">
      <c r="A11" s="206" t="s">
        <v>279</v>
      </c>
      <c r="B11" s="207"/>
      <c r="C11" s="41">
        <f t="shared" ref="C11:F11" si="0">SUM(C6:C10)</f>
        <v>0</v>
      </c>
      <c r="D11" s="41">
        <f t="shared" si="0"/>
        <v>0</v>
      </c>
      <c r="E11" s="41">
        <f t="shared" si="0"/>
        <v>126</v>
      </c>
      <c r="F11" s="41">
        <f t="shared" si="0"/>
        <v>0</v>
      </c>
      <c r="G11" s="206">
        <f>SUM(G10:H10)</f>
        <v>27</v>
      </c>
      <c r="H11" s="207"/>
    </row>
    <row r="14" spans="1:1">
      <c r="A14" s="20" t="s">
        <v>274</v>
      </c>
    </row>
    <row r="15" spans="1:1">
      <c r="A15" s="20" t="s">
        <v>275</v>
      </c>
    </row>
    <row r="16" spans="1:1">
      <c r="A16" s="20" t="s">
        <v>276</v>
      </c>
    </row>
    <row r="17" spans="1:1">
      <c r="A17" s="20" t="s">
        <v>277</v>
      </c>
    </row>
    <row r="18" spans="1:1">
      <c r="A18" s="20" t="s">
        <v>278</v>
      </c>
    </row>
  </sheetData>
  <mergeCells count="7">
    <mergeCell ref="C3:D3"/>
    <mergeCell ref="E3:F3"/>
    <mergeCell ref="G3:H3"/>
    <mergeCell ref="A11:B11"/>
    <mergeCell ref="G11:H11"/>
    <mergeCell ref="A3:A4"/>
    <mergeCell ref="B3:B4"/>
  </mergeCells>
  <hyperlinks>
    <hyperlink ref="I1" location="'Daftar Tabel'!A1" display="&lt;&lt;&lt; Daftar Tabel"/>
  </hyperlink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L14"/>
  <sheetViews>
    <sheetView zoomScale="90" zoomScaleNormal="90" workbookViewId="0">
      <pane xSplit="1" ySplit="6" topLeftCell="B7" activePane="bottomRight" state="frozen"/>
      <selection/>
      <selection pane="topRight"/>
      <selection pane="bottomLeft"/>
      <selection pane="bottomRight" activeCell="B7" sqref="B7"/>
    </sheetView>
  </sheetViews>
  <sheetFormatPr defaultColWidth="8.81904761904762" defaultRowHeight="15"/>
  <cols>
    <col min="1" max="1" width="5.54285714285714" style="33" customWidth="1"/>
    <col min="2" max="2" width="22.5714285714286" style="33" customWidth="1"/>
    <col min="3" max="11" width="10.8190476190476" style="33" customWidth="1"/>
    <col min="12" max="12" width="14.5428571428571" style="33" customWidth="1"/>
    <col min="13" max="16384" width="8.81904761904762" style="33"/>
  </cols>
  <sheetData>
    <row r="1" spans="1:12">
      <c r="A1" s="33" t="s">
        <v>58</v>
      </c>
      <c r="L1" s="3" t="s">
        <v>135</v>
      </c>
    </row>
    <row r="3" spans="1:1">
      <c r="A3" s="188" t="s">
        <v>280</v>
      </c>
    </row>
    <row r="4" ht="20.15" customHeight="1" spans="1:11">
      <c r="A4" s="118" t="s">
        <v>203</v>
      </c>
      <c r="B4" s="118" t="s">
        <v>281</v>
      </c>
      <c r="C4" s="136" t="s">
        <v>269</v>
      </c>
      <c r="D4" s="137"/>
      <c r="E4" s="138"/>
      <c r="F4" s="136" t="s">
        <v>282</v>
      </c>
      <c r="G4" s="137"/>
      <c r="H4" s="138"/>
      <c r="I4" s="136" t="s">
        <v>283</v>
      </c>
      <c r="J4" s="137"/>
      <c r="K4" s="138"/>
    </row>
    <row r="5" ht="20.15" customHeight="1" spans="1:11">
      <c r="A5" s="56"/>
      <c r="B5" s="56"/>
      <c r="C5" s="44" t="s">
        <v>276</v>
      </c>
      <c r="D5" s="44" t="s">
        <v>277</v>
      </c>
      <c r="E5" s="44" t="s">
        <v>278</v>
      </c>
      <c r="F5" s="44" t="s">
        <v>276</v>
      </c>
      <c r="G5" s="44" t="s">
        <v>277</v>
      </c>
      <c r="H5" s="44" t="s">
        <v>278</v>
      </c>
      <c r="I5" s="44" t="s">
        <v>276</v>
      </c>
      <c r="J5" s="44" t="s">
        <v>277</v>
      </c>
      <c r="K5" s="44" t="s">
        <v>278</v>
      </c>
    </row>
    <row r="6" spans="1:11">
      <c r="A6" s="45">
        <v>1</v>
      </c>
      <c r="B6" s="45">
        <v>2</v>
      </c>
      <c r="C6" s="45">
        <v>3</v>
      </c>
      <c r="D6" s="45">
        <v>4</v>
      </c>
      <c r="E6" s="45">
        <v>5</v>
      </c>
      <c r="F6" s="45">
        <v>6</v>
      </c>
      <c r="G6" s="45">
        <v>7</v>
      </c>
      <c r="H6" s="45">
        <v>8</v>
      </c>
      <c r="I6" s="45">
        <v>9</v>
      </c>
      <c r="J6" s="45">
        <v>10</v>
      </c>
      <c r="K6" s="45">
        <v>11</v>
      </c>
    </row>
    <row r="7" spans="1:11">
      <c r="A7" s="20">
        <v>1</v>
      </c>
      <c r="B7" s="32" t="s">
        <v>151</v>
      </c>
      <c r="C7" s="21"/>
      <c r="D7" s="21"/>
      <c r="E7" s="21"/>
      <c r="F7" s="21">
        <v>1</v>
      </c>
      <c r="G7" s="21">
        <v>1</v>
      </c>
      <c r="H7" s="21">
        <v>1</v>
      </c>
      <c r="I7" s="21"/>
      <c r="J7" s="21"/>
      <c r="K7" s="21"/>
    </row>
    <row r="8" spans="1:11">
      <c r="A8" s="20">
        <v>2</v>
      </c>
      <c r="B8" s="32" t="s">
        <v>158</v>
      </c>
      <c r="C8" s="21"/>
      <c r="D8" s="21"/>
      <c r="E8" s="21"/>
      <c r="F8" s="21"/>
      <c r="G8" s="21"/>
      <c r="H8" s="21">
        <v>1</v>
      </c>
      <c r="I8" s="21"/>
      <c r="J8" s="21"/>
      <c r="K8" s="21"/>
    </row>
    <row r="9" spans="1:11">
      <c r="A9" s="20">
        <v>2</v>
      </c>
      <c r="B9" s="32" t="s">
        <v>160</v>
      </c>
      <c r="C9" s="21"/>
      <c r="D9" s="21"/>
      <c r="E9" s="21"/>
      <c r="F9" s="21"/>
      <c r="G9" s="21">
        <v>1</v>
      </c>
      <c r="H9" s="21">
        <v>1</v>
      </c>
      <c r="I9" s="21"/>
      <c r="J9" s="21"/>
      <c r="K9" s="21"/>
    </row>
    <row r="10" spans="1:11">
      <c r="A10" s="20">
        <v>3</v>
      </c>
      <c r="B10" s="32" t="s">
        <v>164</v>
      </c>
      <c r="C10" s="21"/>
      <c r="D10" s="21"/>
      <c r="E10" s="21"/>
      <c r="F10" s="21">
        <v>1</v>
      </c>
      <c r="G10" s="21">
        <v>1</v>
      </c>
      <c r="H10" s="21"/>
      <c r="I10" s="21"/>
      <c r="J10" s="21"/>
      <c r="K10" s="21"/>
    </row>
    <row r="11" spans="1:11">
      <c r="A11" s="20">
        <v>4</v>
      </c>
      <c r="B11" s="32" t="s">
        <v>166</v>
      </c>
      <c r="C11" s="21"/>
      <c r="D11" s="21"/>
      <c r="E11" s="21"/>
      <c r="F11" s="21">
        <v>1</v>
      </c>
      <c r="G11" s="21">
        <v>2</v>
      </c>
      <c r="H11" s="21">
        <v>1</v>
      </c>
      <c r="I11" s="21"/>
      <c r="J11" s="21"/>
      <c r="K11" s="21"/>
    </row>
    <row r="12" spans="1:11">
      <c r="A12" s="20">
        <v>5</v>
      </c>
      <c r="B12" s="32" t="s">
        <v>168</v>
      </c>
      <c r="C12" s="21"/>
      <c r="D12" s="21"/>
      <c r="E12" s="21"/>
      <c r="F12" s="21"/>
      <c r="G12" s="21">
        <v>1</v>
      </c>
      <c r="H12" s="21"/>
      <c r="I12" s="21"/>
      <c r="J12" s="21"/>
      <c r="K12" s="21"/>
    </row>
    <row r="13" ht="25.5" spans="1:11">
      <c r="A13" s="20">
        <v>6</v>
      </c>
      <c r="B13" s="32" t="s">
        <v>170</v>
      </c>
      <c r="C13" s="21"/>
      <c r="D13" s="21"/>
      <c r="E13" s="21"/>
      <c r="F13" s="21"/>
      <c r="G13" s="21"/>
      <c r="H13" s="21"/>
      <c r="I13" s="21"/>
      <c r="J13" s="21">
        <v>15</v>
      </c>
      <c r="K13" s="21"/>
    </row>
    <row r="14" spans="1:11">
      <c r="A14" s="20">
        <v>7</v>
      </c>
      <c r="B14" s="32" t="s">
        <v>194</v>
      </c>
      <c r="C14" s="21"/>
      <c r="D14" s="21"/>
      <c r="E14" s="21"/>
      <c r="F14" s="21"/>
      <c r="G14" s="21"/>
      <c r="H14" s="21"/>
      <c r="I14" s="21"/>
      <c r="J14" s="21"/>
      <c r="K14" s="21">
        <v>1</v>
      </c>
    </row>
  </sheetData>
  <mergeCells count="5">
    <mergeCell ref="C4:E4"/>
    <mergeCell ref="F4:H4"/>
    <mergeCell ref="I4:K4"/>
    <mergeCell ref="A4:A5"/>
    <mergeCell ref="B4:B5"/>
  </mergeCells>
  <hyperlinks>
    <hyperlink ref="L1" location="'Daftar Tabel'!A1" display="&lt;&lt;&lt; Daftar Tabel"/>
  </hyperlinks>
  <pageMargins left="0.7" right="0.7" top="0.75" bottom="0.75" header="0.3" footer="0.3"/>
  <pageSetup paperSize="1" orientation="portrait" horizontalDpi="3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M99"/>
  <sheetViews>
    <sheetView zoomScale="60" zoomScaleNormal="60" workbookViewId="0">
      <pane xSplit="1" ySplit="8" topLeftCell="B69" activePane="bottomRight" state="frozen"/>
      <selection/>
      <selection pane="topRight"/>
      <selection pane="bottomLeft"/>
      <selection pane="bottomRight" activeCell="I35" sqref="I35"/>
    </sheetView>
  </sheetViews>
  <sheetFormatPr defaultColWidth="8.81904761904762" defaultRowHeight="15"/>
  <cols>
    <col min="1" max="1" width="5.54285714285714" style="33" customWidth="1"/>
    <col min="2" max="2" width="27" style="33" customWidth="1"/>
    <col min="3" max="3" width="11.9047619047619" style="33" customWidth="1"/>
    <col min="4" max="4" width="22.3238095238095" style="33" customWidth="1"/>
    <col min="5" max="5" width="12.5428571428571" style="33" customWidth="1"/>
    <col min="6" max="6" width="15.1809523809524" style="33" customWidth="1"/>
    <col min="7" max="7" width="18.3619047619048" style="33" customWidth="1"/>
    <col min="8" max="8" width="11.3619047619048" style="16" customWidth="1"/>
    <col min="9" max="9" width="33.4952380952381" style="33" customWidth="1"/>
    <col min="10" max="10" width="14.3619047619048" style="33" customWidth="1"/>
    <col min="11" max="11" width="38.2095238095238" style="33" customWidth="1"/>
    <col min="12" max="12" width="14.6285714285714" style="33" customWidth="1"/>
    <col min="13" max="16384" width="8.81904761904762" style="33"/>
  </cols>
  <sheetData>
    <row r="1" spans="1:12">
      <c r="A1" s="33" t="s">
        <v>284</v>
      </c>
      <c r="L1" s="3" t="s">
        <v>135</v>
      </c>
    </row>
    <row r="3" hidden="1" spans="2:2">
      <c r="B3" s="33" t="s">
        <v>201</v>
      </c>
    </row>
    <row r="4" hidden="1"/>
    <row r="5" hidden="1" spans="2:2">
      <c r="B5" s="33" t="s">
        <v>202</v>
      </c>
    </row>
    <row r="6" hidden="1"/>
    <row r="7" ht="63.75" spans="1:11">
      <c r="A7" s="44" t="s">
        <v>203</v>
      </c>
      <c r="B7" s="44" t="s">
        <v>285</v>
      </c>
      <c r="C7" s="44" t="s">
        <v>286</v>
      </c>
      <c r="D7" s="44" t="s">
        <v>287</v>
      </c>
      <c r="E7" s="44" t="s">
        <v>288</v>
      </c>
      <c r="F7" s="44" t="s">
        <v>289</v>
      </c>
      <c r="G7" s="44" t="s">
        <v>290</v>
      </c>
      <c r="H7" s="44" t="s">
        <v>291</v>
      </c>
      <c r="I7" s="44" t="s">
        <v>292</v>
      </c>
      <c r="J7" s="44" t="s">
        <v>293</v>
      </c>
      <c r="K7" s="44" t="s">
        <v>294</v>
      </c>
    </row>
    <row r="8" spans="1:11">
      <c r="A8" s="45">
        <v>1</v>
      </c>
      <c r="B8" s="45">
        <v>2</v>
      </c>
      <c r="C8" s="45">
        <v>3</v>
      </c>
      <c r="D8" s="45">
        <v>4</v>
      </c>
      <c r="E8" s="45">
        <v>5</v>
      </c>
      <c r="F8" s="45">
        <v>6</v>
      </c>
      <c r="G8" s="45">
        <v>7</v>
      </c>
      <c r="H8" s="45">
        <v>8</v>
      </c>
      <c r="I8" s="45">
        <v>9</v>
      </c>
      <c r="J8" s="45">
        <v>10</v>
      </c>
      <c r="K8" s="45">
        <v>11</v>
      </c>
    </row>
    <row r="9" ht="18" customHeight="1" spans="1:13">
      <c r="A9" s="21">
        <v>1</v>
      </c>
      <c r="B9" s="29" t="s">
        <v>295</v>
      </c>
      <c r="C9" s="21" t="s">
        <v>296</v>
      </c>
      <c r="D9" s="21" t="s">
        <v>297</v>
      </c>
      <c r="E9" s="21" t="s">
        <v>202</v>
      </c>
      <c r="F9" s="21" t="s">
        <v>298</v>
      </c>
      <c r="G9" s="278" t="s">
        <v>299</v>
      </c>
      <c r="H9" s="21"/>
      <c r="I9" s="194" t="s">
        <v>300</v>
      </c>
      <c r="J9" s="21" t="s">
        <v>202</v>
      </c>
      <c r="K9" s="199" t="s">
        <v>301</v>
      </c>
      <c r="L9" s="78"/>
      <c r="M9" s="169"/>
    </row>
    <row r="10" ht="16" customHeight="1" spans="1:13">
      <c r="A10" s="194"/>
      <c r="B10" s="29"/>
      <c r="C10" s="194"/>
      <c r="D10" s="194"/>
      <c r="E10" s="194"/>
      <c r="F10" s="194"/>
      <c r="G10" s="194"/>
      <c r="H10" s="21"/>
      <c r="I10" s="194" t="s">
        <v>302</v>
      </c>
      <c r="J10" s="21"/>
      <c r="K10" s="199" t="s">
        <v>303</v>
      </c>
      <c r="L10" s="78"/>
      <c r="M10" s="169"/>
    </row>
    <row r="11" ht="17" customHeight="1" spans="1:13">
      <c r="A11" s="194"/>
      <c r="B11" s="29"/>
      <c r="C11" s="194"/>
      <c r="D11" s="194"/>
      <c r="E11" s="194"/>
      <c r="F11" s="194"/>
      <c r="G11" s="194"/>
      <c r="H11" s="198"/>
      <c r="I11" s="194"/>
      <c r="J11" s="21"/>
      <c r="K11" s="199" t="s">
        <v>304</v>
      </c>
      <c r="L11" s="78"/>
      <c r="M11" s="169"/>
    </row>
    <row r="12" ht="17" customHeight="1" spans="1:13">
      <c r="A12" s="21">
        <v>2</v>
      </c>
      <c r="B12" s="29" t="s">
        <v>305</v>
      </c>
      <c r="C12" s="21" t="s">
        <v>296</v>
      </c>
      <c r="D12" s="21" t="s">
        <v>306</v>
      </c>
      <c r="E12" s="21" t="s">
        <v>202</v>
      </c>
      <c r="F12" s="21" t="s">
        <v>298</v>
      </c>
      <c r="G12" s="278" t="s">
        <v>307</v>
      </c>
      <c r="H12" s="21"/>
      <c r="I12" s="194" t="s">
        <v>300</v>
      </c>
      <c r="J12" s="21"/>
      <c r="K12" s="199" t="s">
        <v>308</v>
      </c>
      <c r="L12" s="78"/>
      <c r="M12" s="169"/>
    </row>
    <row r="13" ht="16" customHeight="1" spans="1:13">
      <c r="A13" s="194"/>
      <c r="B13" s="29"/>
      <c r="C13" s="194"/>
      <c r="D13" s="194"/>
      <c r="E13" s="194"/>
      <c r="F13" s="194"/>
      <c r="G13" s="194"/>
      <c r="H13" s="21"/>
      <c r="I13" s="29"/>
      <c r="J13" s="21"/>
      <c r="K13" s="199" t="s">
        <v>309</v>
      </c>
      <c r="L13" s="78"/>
      <c r="M13" s="169"/>
    </row>
    <row r="14" ht="18" customHeight="1" spans="1:13">
      <c r="A14" s="194"/>
      <c r="B14" s="29"/>
      <c r="C14" s="194"/>
      <c r="D14" s="194"/>
      <c r="E14" s="194"/>
      <c r="F14" s="194"/>
      <c r="G14" s="194"/>
      <c r="H14" s="21"/>
      <c r="I14" s="29"/>
      <c r="J14" s="21"/>
      <c r="K14" s="199" t="s">
        <v>310</v>
      </c>
      <c r="L14" s="78"/>
      <c r="M14" s="169"/>
    </row>
    <row r="15" spans="1:13">
      <c r="A15" s="21">
        <v>3</v>
      </c>
      <c r="B15" s="29" t="s">
        <v>311</v>
      </c>
      <c r="C15" s="21" t="s">
        <v>296</v>
      </c>
      <c r="D15" s="21" t="s">
        <v>180</v>
      </c>
      <c r="E15" s="21" t="s">
        <v>202</v>
      </c>
      <c r="F15" s="21" t="s">
        <v>298</v>
      </c>
      <c r="G15" s="278" t="s">
        <v>312</v>
      </c>
      <c r="H15" s="198"/>
      <c r="I15" s="194" t="s">
        <v>313</v>
      </c>
      <c r="J15" s="194"/>
      <c r="K15" s="199" t="s">
        <v>314</v>
      </c>
      <c r="L15" s="78"/>
      <c r="M15" s="200"/>
    </row>
    <row r="16" ht="16" customHeight="1" spans="1:13">
      <c r="A16" s="194"/>
      <c r="B16" s="194"/>
      <c r="C16" s="194"/>
      <c r="D16" s="194"/>
      <c r="E16" s="194"/>
      <c r="F16" s="194"/>
      <c r="G16" s="194"/>
      <c r="H16" s="198"/>
      <c r="I16" s="194"/>
      <c r="J16" s="194"/>
      <c r="K16" s="199" t="s">
        <v>315</v>
      </c>
      <c r="L16" s="78"/>
      <c r="M16" s="200"/>
    </row>
    <row r="17" spans="1:13">
      <c r="A17" s="194"/>
      <c r="B17" s="194"/>
      <c r="C17" s="194"/>
      <c r="D17" s="194"/>
      <c r="E17" s="194"/>
      <c r="F17" s="194"/>
      <c r="G17" s="194"/>
      <c r="H17" s="198"/>
      <c r="I17" s="194"/>
      <c r="J17" s="194"/>
      <c r="K17" s="199" t="s">
        <v>316</v>
      </c>
      <c r="L17" s="78"/>
      <c r="M17" s="200"/>
    </row>
    <row r="18" ht="16" customHeight="1" spans="1:13">
      <c r="A18" s="194"/>
      <c r="B18" s="194"/>
      <c r="C18" s="194"/>
      <c r="D18" s="194"/>
      <c r="E18" s="194"/>
      <c r="F18" s="194"/>
      <c r="G18" s="194"/>
      <c r="H18" s="198"/>
      <c r="I18" s="194"/>
      <c r="J18" s="194"/>
      <c r="K18" s="199" t="s">
        <v>317</v>
      </c>
      <c r="L18" s="78"/>
      <c r="M18" s="200"/>
    </row>
    <row r="19" spans="1:13">
      <c r="A19" s="194"/>
      <c r="B19" s="194"/>
      <c r="C19" s="194"/>
      <c r="D19" s="194"/>
      <c r="E19" s="194"/>
      <c r="F19" s="194"/>
      <c r="G19" s="194"/>
      <c r="H19" s="198"/>
      <c r="I19" s="194"/>
      <c r="J19" s="194"/>
      <c r="K19" s="199" t="s">
        <v>318</v>
      </c>
      <c r="L19" s="78"/>
      <c r="M19" s="200"/>
    </row>
    <row r="20" spans="1:13">
      <c r="A20" s="21">
        <v>4</v>
      </c>
      <c r="B20" s="29" t="s">
        <v>319</v>
      </c>
      <c r="C20" s="21" t="s">
        <v>296</v>
      </c>
      <c r="D20" s="21" t="s">
        <v>180</v>
      </c>
      <c r="E20" s="21" t="s">
        <v>202</v>
      </c>
      <c r="F20" s="21" t="s">
        <v>320</v>
      </c>
      <c r="G20" s="21" t="s">
        <v>321</v>
      </c>
      <c r="H20" s="198"/>
      <c r="I20" s="194" t="s">
        <v>322</v>
      </c>
      <c r="J20" s="194"/>
      <c r="K20" s="199" t="s">
        <v>323</v>
      </c>
      <c r="L20" s="78"/>
      <c r="M20" s="200"/>
    </row>
    <row r="21" spans="1:13">
      <c r="A21" s="21">
        <v>5</v>
      </c>
      <c r="B21" s="29" t="s">
        <v>324</v>
      </c>
      <c r="C21" s="21" t="s">
        <v>296</v>
      </c>
      <c r="D21" s="21" t="s">
        <v>325</v>
      </c>
      <c r="E21" s="21" t="s">
        <v>202</v>
      </c>
      <c r="F21" s="21" t="s">
        <v>298</v>
      </c>
      <c r="G21" s="278" t="s">
        <v>326</v>
      </c>
      <c r="H21" s="198"/>
      <c r="I21" s="194" t="s">
        <v>300</v>
      </c>
      <c r="J21" s="194"/>
      <c r="K21" s="199" t="s">
        <v>327</v>
      </c>
      <c r="L21" s="78"/>
      <c r="M21" s="200"/>
    </row>
    <row r="22" spans="1:13">
      <c r="A22" s="194"/>
      <c r="B22" s="194"/>
      <c r="C22" s="194"/>
      <c r="D22" s="194"/>
      <c r="E22" s="194"/>
      <c r="F22" s="194"/>
      <c r="G22" s="194"/>
      <c r="H22" s="198"/>
      <c r="I22" s="194"/>
      <c r="J22" s="194"/>
      <c r="K22" s="199" t="s">
        <v>328</v>
      </c>
      <c r="L22" s="78"/>
      <c r="M22" s="200"/>
    </row>
    <row r="23" spans="1:13">
      <c r="A23" s="194"/>
      <c r="B23" s="194"/>
      <c r="C23" s="194"/>
      <c r="D23" s="194"/>
      <c r="E23" s="194"/>
      <c r="F23" s="194"/>
      <c r="G23" s="194"/>
      <c r="H23" s="198"/>
      <c r="I23" s="194"/>
      <c r="J23" s="194"/>
      <c r="K23" s="199" t="s">
        <v>329</v>
      </c>
      <c r="L23" s="78"/>
      <c r="M23" s="200"/>
    </row>
    <row r="24" spans="1:13">
      <c r="A24" s="194"/>
      <c r="B24" s="194"/>
      <c r="C24" s="194"/>
      <c r="D24" s="194"/>
      <c r="E24" s="194"/>
      <c r="F24" s="194"/>
      <c r="G24" s="194"/>
      <c r="H24" s="198"/>
      <c r="I24" s="194"/>
      <c r="J24" s="194"/>
      <c r="K24" s="199" t="s">
        <v>330</v>
      </c>
      <c r="L24" s="78"/>
      <c r="M24" s="200"/>
    </row>
    <row r="25" spans="1:13">
      <c r="A25" s="194"/>
      <c r="B25" s="194"/>
      <c r="C25" s="194"/>
      <c r="D25" s="194"/>
      <c r="E25" s="194"/>
      <c r="F25" s="194"/>
      <c r="G25" s="194"/>
      <c r="H25" s="198"/>
      <c r="I25" s="194"/>
      <c r="J25" s="194"/>
      <c r="K25" s="199" t="s">
        <v>331</v>
      </c>
      <c r="L25" s="78"/>
      <c r="M25" s="200"/>
    </row>
    <row r="26" spans="1:13">
      <c r="A26" s="21">
        <v>6</v>
      </c>
      <c r="B26" s="29" t="s">
        <v>332</v>
      </c>
      <c r="C26" s="21" t="s">
        <v>296</v>
      </c>
      <c r="D26" s="21" t="s">
        <v>180</v>
      </c>
      <c r="E26" s="21" t="s">
        <v>202</v>
      </c>
      <c r="F26" s="21" t="s">
        <v>298</v>
      </c>
      <c r="G26" s="278" t="s">
        <v>333</v>
      </c>
      <c r="H26" s="198"/>
      <c r="I26" s="194" t="s">
        <v>300</v>
      </c>
      <c r="J26" s="194"/>
      <c r="K26" s="199" t="s">
        <v>334</v>
      </c>
      <c r="L26" s="78"/>
      <c r="M26" s="200"/>
    </row>
    <row r="27" ht="18" customHeight="1" spans="1:13">
      <c r="A27" s="194"/>
      <c r="B27" s="194"/>
      <c r="C27" s="194"/>
      <c r="D27" s="194"/>
      <c r="E27" s="194"/>
      <c r="F27" s="194"/>
      <c r="G27" s="194"/>
      <c r="H27" s="198"/>
      <c r="I27" s="194" t="s">
        <v>335</v>
      </c>
      <c r="J27" s="194"/>
      <c r="K27" s="199" t="s">
        <v>336</v>
      </c>
      <c r="L27" s="78"/>
      <c r="M27" s="200"/>
    </row>
    <row r="28" spans="1:13">
      <c r="A28" s="194"/>
      <c r="B28" s="194"/>
      <c r="C28" s="194"/>
      <c r="D28" s="194"/>
      <c r="E28" s="194"/>
      <c r="F28" s="194"/>
      <c r="G28" s="194"/>
      <c r="H28" s="198"/>
      <c r="I28" s="194"/>
      <c r="J28" s="194"/>
      <c r="K28" s="199" t="s">
        <v>303</v>
      </c>
      <c r="L28" s="78"/>
      <c r="M28" s="200"/>
    </row>
    <row r="29" spans="1:13">
      <c r="A29" s="194"/>
      <c r="B29" s="194"/>
      <c r="C29" s="194"/>
      <c r="D29" s="194"/>
      <c r="E29" s="194"/>
      <c r="F29" s="194"/>
      <c r="G29" s="194"/>
      <c r="H29" s="198"/>
      <c r="I29" s="194"/>
      <c r="J29" s="194"/>
      <c r="K29" s="199" t="s">
        <v>337</v>
      </c>
      <c r="L29" s="78"/>
      <c r="M29" s="200"/>
    </row>
    <row r="30" spans="1:13">
      <c r="A30" s="21">
        <v>7</v>
      </c>
      <c r="B30" s="29" t="s">
        <v>338</v>
      </c>
      <c r="C30" s="21" t="s">
        <v>296</v>
      </c>
      <c r="D30" s="21" t="s">
        <v>180</v>
      </c>
      <c r="E30" s="21" t="s">
        <v>202</v>
      </c>
      <c r="F30" s="21" t="s">
        <v>320</v>
      </c>
      <c r="G30" s="278" t="s">
        <v>339</v>
      </c>
      <c r="H30" s="198"/>
      <c r="I30" s="194" t="s">
        <v>340</v>
      </c>
      <c r="J30" s="194"/>
      <c r="K30" s="199" t="s">
        <v>341</v>
      </c>
      <c r="L30" s="78"/>
      <c r="M30" s="200"/>
    </row>
    <row r="31" spans="1:13">
      <c r="A31" s="194"/>
      <c r="B31" s="194"/>
      <c r="C31" s="194"/>
      <c r="D31" s="194"/>
      <c r="E31" s="194"/>
      <c r="F31" s="194"/>
      <c r="G31" s="194"/>
      <c r="H31" s="198"/>
      <c r="I31" s="194" t="s">
        <v>342</v>
      </c>
      <c r="J31" s="194"/>
      <c r="K31" s="199" t="s">
        <v>343</v>
      </c>
      <c r="L31" s="78"/>
      <c r="M31" s="200"/>
    </row>
    <row r="32" spans="1:13">
      <c r="A32" s="194"/>
      <c r="B32" s="194"/>
      <c r="C32" s="194"/>
      <c r="D32" s="194"/>
      <c r="E32" s="194"/>
      <c r="F32" s="194"/>
      <c r="G32" s="194"/>
      <c r="H32" s="198"/>
      <c r="I32" s="194"/>
      <c r="J32" s="194"/>
      <c r="K32" s="199" t="s">
        <v>344</v>
      </c>
      <c r="L32" s="78"/>
      <c r="M32" s="200"/>
    </row>
    <row r="33" spans="1:13">
      <c r="A33" s="194"/>
      <c r="B33" s="194"/>
      <c r="C33" s="194"/>
      <c r="D33" s="194"/>
      <c r="E33" s="194"/>
      <c r="F33" s="194"/>
      <c r="G33" s="194"/>
      <c r="H33" s="198"/>
      <c r="I33" s="194"/>
      <c r="J33" s="194"/>
      <c r="K33" s="199" t="s">
        <v>345</v>
      </c>
      <c r="L33" s="78"/>
      <c r="M33" s="200"/>
    </row>
    <row r="34" spans="1:13">
      <c r="A34" s="21">
        <v>8</v>
      </c>
      <c r="B34" s="29" t="s">
        <v>346</v>
      </c>
      <c r="C34" s="21" t="s">
        <v>296</v>
      </c>
      <c r="D34" s="21" t="s">
        <v>180</v>
      </c>
      <c r="E34" s="21" t="s">
        <v>202</v>
      </c>
      <c r="F34" s="21" t="s">
        <v>298</v>
      </c>
      <c r="G34" s="278" t="s">
        <v>347</v>
      </c>
      <c r="H34" s="198"/>
      <c r="I34" s="194" t="s">
        <v>348</v>
      </c>
      <c r="J34" s="194"/>
      <c r="K34" s="199" t="s">
        <v>323</v>
      </c>
      <c r="L34" s="78"/>
      <c r="M34" s="200"/>
    </row>
    <row r="35" spans="1:13">
      <c r="A35" s="194"/>
      <c r="B35" s="194"/>
      <c r="C35" s="194"/>
      <c r="D35" s="194"/>
      <c r="E35" s="194"/>
      <c r="F35" s="194"/>
      <c r="G35" s="194"/>
      <c r="H35" s="198"/>
      <c r="I35" s="194" t="s">
        <v>349</v>
      </c>
      <c r="J35" s="194"/>
      <c r="K35" s="199" t="s">
        <v>350</v>
      </c>
      <c r="L35" s="78"/>
      <c r="M35" s="200"/>
    </row>
    <row r="36" customHeight="1" spans="1:13">
      <c r="A36" s="194"/>
      <c r="B36" s="194"/>
      <c r="C36" s="194"/>
      <c r="D36" s="194"/>
      <c r="E36" s="194"/>
      <c r="F36" s="194"/>
      <c r="G36" s="194"/>
      <c r="H36" s="198"/>
      <c r="I36" s="194"/>
      <c r="J36" s="194"/>
      <c r="K36" s="199" t="s">
        <v>351</v>
      </c>
      <c r="L36" s="78"/>
      <c r="M36" s="200"/>
    </row>
    <row r="37" spans="1:13">
      <c r="A37" s="21">
        <v>9</v>
      </c>
      <c r="B37" s="29" t="s">
        <v>352</v>
      </c>
      <c r="C37" s="21" t="s">
        <v>296</v>
      </c>
      <c r="D37" s="21" t="s">
        <v>180</v>
      </c>
      <c r="E37" s="21" t="s">
        <v>202</v>
      </c>
      <c r="F37" s="21" t="s">
        <v>320</v>
      </c>
      <c r="G37" s="278" t="s">
        <v>353</v>
      </c>
      <c r="H37" s="198"/>
      <c r="I37" s="194" t="s">
        <v>354</v>
      </c>
      <c r="J37" s="194"/>
      <c r="K37" s="199" t="s">
        <v>355</v>
      </c>
      <c r="L37" s="78"/>
      <c r="M37" s="200"/>
    </row>
    <row r="38" spans="1:13">
      <c r="A38" s="194"/>
      <c r="B38" s="194"/>
      <c r="C38" s="194"/>
      <c r="D38" s="194"/>
      <c r="E38" s="194"/>
      <c r="F38" s="194"/>
      <c r="G38" s="194"/>
      <c r="H38" s="198"/>
      <c r="I38" s="194"/>
      <c r="J38" s="194"/>
      <c r="K38" s="199" t="s">
        <v>315</v>
      </c>
      <c r="L38" s="78"/>
      <c r="M38" s="200"/>
    </row>
    <row r="39" ht="18" customHeight="1" spans="1:13">
      <c r="A39" s="194"/>
      <c r="B39" s="194"/>
      <c r="C39" s="194"/>
      <c r="D39" s="194"/>
      <c r="E39" s="194"/>
      <c r="F39" s="194"/>
      <c r="G39" s="194"/>
      <c r="H39" s="198"/>
      <c r="I39" s="194"/>
      <c r="J39" s="194"/>
      <c r="K39" s="199" t="s">
        <v>356</v>
      </c>
      <c r="L39" s="78"/>
      <c r="M39" s="200"/>
    </row>
    <row r="40" spans="1:13">
      <c r="A40" s="194"/>
      <c r="B40" s="194"/>
      <c r="C40" s="194"/>
      <c r="D40" s="194"/>
      <c r="E40" s="194"/>
      <c r="F40" s="194"/>
      <c r="G40" s="194"/>
      <c r="H40" s="198"/>
      <c r="I40" s="194"/>
      <c r="J40" s="194"/>
      <c r="K40" s="199" t="s">
        <v>357</v>
      </c>
      <c r="L40" s="78"/>
      <c r="M40" s="200"/>
    </row>
    <row r="41" spans="1:13">
      <c r="A41" s="21">
        <v>10</v>
      </c>
      <c r="B41" s="29" t="s">
        <v>358</v>
      </c>
      <c r="C41" s="21" t="s">
        <v>296</v>
      </c>
      <c r="D41" s="21" t="s">
        <v>359</v>
      </c>
      <c r="E41" s="21" t="s">
        <v>202</v>
      </c>
      <c r="F41" s="21" t="s">
        <v>320</v>
      </c>
      <c r="G41" s="278" t="s">
        <v>360</v>
      </c>
      <c r="H41" s="198"/>
      <c r="I41" s="194" t="s">
        <v>340</v>
      </c>
      <c r="J41" s="194"/>
      <c r="K41" s="199" t="s">
        <v>329</v>
      </c>
      <c r="L41" s="78"/>
      <c r="M41" s="200"/>
    </row>
    <row r="42" spans="1:13">
      <c r="A42" s="194"/>
      <c r="B42" s="194"/>
      <c r="C42" s="194"/>
      <c r="D42" s="194"/>
      <c r="E42" s="194"/>
      <c r="F42" s="194"/>
      <c r="G42" s="194"/>
      <c r="H42" s="198"/>
      <c r="I42" s="194" t="s">
        <v>361</v>
      </c>
      <c r="J42" s="194"/>
      <c r="K42" s="199" t="s">
        <v>362</v>
      </c>
      <c r="L42" s="78"/>
      <c r="M42" s="200"/>
    </row>
    <row r="43" ht="20" customHeight="1" spans="1:13">
      <c r="A43" s="194"/>
      <c r="B43" s="194"/>
      <c r="C43" s="194"/>
      <c r="D43" s="194"/>
      <c r="E43" s="194"/>
      <c r="F43" s="194"/>
      <c r="G43" s="194"/>
      <c r="H43" s="198"/>
      <c r="I43" s="194"/>
      <c r="J43" s="194"/>
      <c r="K43" s="199" t="s">
        <v>359</v>
      </c>
      <c r="L43" s="78"/>
      <c r="M43" s="200"/>
    </row>
    <row r="44" spans="1:13">
      <c r="A44" s="194"/>
      <c r="B44" s="194"/>
      <c r="C44" s="194"/>
      <c r="D44" s="194"/>
      <c r="E44" s="194"/>
      <c r="F44" s="194"/>
      <c r="G44" s="194"/>
      <c r="H44" s="198"/>
      <c r="I44" s="194"/>
      <c r="J44" s="194"/>
      <c r="K44" s="199" t="s">
        <v>363</v>
      </c>
      <c r="L44" s="78"/>
      <c r="M44" s="200"/>
    </row>
    <row r="45" spans="1:13">
      <c r="A45" s="21">
        <v>11</v>
      </c>
      <c r="B45" s="29" t="s">
        <v>364</v>
      </c>
      <c r="C45" s="21" t="s">
        <v>296</v>
      </c>
      <c r="D45" s="21" t="s">
        <v>180</v>
      </c>
      <c r="E45" s="21" t="s">
        <v>202</v>
      </c>
      <c r="F45" s="21" t="s">
        <v>320</v>
      </c>
      <c r="G45" s="278" t="s">
        <v>365</v>
      </c>
      <c r="H45" s="198"/>
      <c r="I45" s="194" t="s">
        <v>366</v>
      </c>
      <c r="J45" s="194"/>
      <c r="K45" s="199" t="s">
        <v>367</v>
      </c>
      <c r="L45" s="78"/>
      <c r="M45" s="200"/>
    </row>
    <row r="46" spans="1:13">
      <c r="A46" s="194"/>
      <c r="B46" s="194"/>
      <c r="C46" s="194"/>
      <c r="D46" s="194"/>
      <c r="E46" s="194"/>
      <c r="F46" s="194"/>
      <c r="G46" s="194"/>
      <c r="H46" s="198"/>
      <c r="I46" s="194" t="s">
        <v>368</v>
      </c>
      <c r="J46" s="194"/>
      <c r="K46" s="199" t="s">
        <v>369</v>
      </c>
      <c r="L46" s="78"/>
      <c r="M46" s="200"/>
    </row>
    <row r="47" spans="1:13">
      <c r="A47" s="21">
        <v>12</v>
      </c>
      <c r="B47" s="29" t="s">
        <v>370</v>
      </c>
      <c r="C47" s="21" t="s">
        <v>296</v>
      </c>
      <c r="D47" s="21" t="s">
        <v>359</v>
      </c>
      <c r="E47" s="21" t="s">
        <v>202</v>
      </c>
      <c r="F47" s="21" t="s">
        <v>298</v>
      </c>
      <c r="G47" s="278" t="s">
        <v>371</v>
      </c>
      <c r="H47" s="198"/>
      <c r="I47" s="194" t="s">
        <v>313</v>
      </c>
      <c r="J47" s="194"/>
      <c r="K47" s="199" t="s">
        <v>372</v>
      </c>
      <c r="L47" s="78"/>
      <c r="M47" s="200"/>
    </row>
    <row r="48" spans="1:13">
      <c r="A48" s="194"/>
      <c r="B48" s="194"/>
      <c r="C48" s="194"/>
      <c r="D48" s="194"/>
      <c r="E48" s="194"/>
      <c r="F48" s="194"/>
      <c r="G48" s="194"/>
      <c r="H48" s="198"/>
      <c r="I48" s="194"/>
      <c r="J48" s="194"/>
      <c r="K48" s="199" t="s">
        <v>373</v>
      </c>
      <c r="L48" s="78"/>
      <c r="M48" s="200"/>
    </row>
    <row r="49" spans="1:13">
      <c r="A49" s="194"/>
      <c r="B49" s="194"/>
      <c r="C49" s="194"/>
      <c r="D49" s="194"/>
      <c r="E49" s="194"/>
      <c r="F49" s="194"/>
      <c r="G49" s="194"/>
      <c r="H49" s="198"/>
      <c r="I49" s="194"/>
      <c r="J49" s="194"/>
      <c r="K49" s="199" t="s">
        <v>343</v>
      </c>
      <c r="L49" s="78"/>
      <c r="M49" s="200"/>
    </row>
    <row r="50" spans="1:13">
      <c r="A50" s="21">
        <v>13</v>
      </c>
      <c r="B50" s="29" t="s">
        <v>374</v>
      </c>
      <c r="C50" s="21" t="s">
        <v>296</v>
      </c>
      <c r="D50" s="21" t="s">
        <v>375</v>
      </c>
      <c r="E50" s="21" t="s">
        <v>202</v>
      </c>
      <c r="F50" s="21" t="s">
        <v>298</v>
      </c>
      <c r="G50" s="278" t="s">
        <v>376</v>
      </c>
      <c r="H50" s="198"/>
      <c r="I50" s="194" t="s">
        <v>342</v>
      </c>
      <c r="J50" s="194"/>
      <c r="K50" s="199" t="s">
        <v>377</v>
      </c>
      <c r="L50" s="78"/>
      <c r="M50" s="200"/>
    </row>
    <row r="51" spans="1:13">
      <c r="A51" s="194"/>
      <c r="B51" s="194"/>
      <c r="C51" s="194"/>
      <c r="D51" s="194"/>
      <c r="E51" s="194"/>
      <c r="F51" s="194"/>
      <c r="G51" s="194"/>
      <c r="H51" s="198"/>
      <c r="I51" s="194" t="s">
        <v>322</v>
      </c>
      <c r="J51" s="194"/>
      <c r="K51" s="199" t="s">
        <v>378</v>
      </c>
      <c r="L51" s="78"/>
      <c r="M51" s="200"/>
    </row>
    <row r="52" spans="1:13">
      <c r="A52" s="194"/>
      <c r="B52" s="194"/>
      <c r="C52" s="194"/>
      <c r="D52" s="194"/>
      <c r="E52" s="194"/>
      <c r="F52" s="194"/>
      <c r="G52" s="194"/>
      <c r="H52" s="198"/>
      <c r="I52" s="194"/>
      <c r="J52" s="194"/>
      <c r="K52" s="199" t="s">
        <v>351</v>
      </c>
      <c r="L52" s="78"/>
      <c r="M52" s="200"/>
    </row>
    <row r="53" spans="1:13">
      <c r="A53" s="21">
        <v>14</v>
      </c>
      <c r="B53" s="29" t="s">
        <v>379</v>
      </c>
      <c r="C53" s="21" t="s">
        <v>296</v>
      </c>
      <c r="D53" s="21" t="s">
        <v>380</v>
      </c>
      <c r="E53" s="21" t="s">
        <v>202</v>
      </c>
      <c r="F53" s="21" t="s">
        <v>298</v>
      </c>
      <c r="G53" s="278" t="s">
        <v>381</v>
      </c>
      <c r="H53" s="198"/>
      <c r="I53" s="194" t="s">
        <v>366</v>
      </c>
      <c r="J53" s="194"/>
      <c r="K53" s="199" t="s">
        <v>382</v>
      </c>
      <c r="L53" s="78"/>
      <c r="M53" s="200"/>
    </row>
    <row r="54" spans="1:13">
      <c r="A54" s="194"/>
      <c r="B54" s="194"/>
      <c r="C54" s="194"/>
      <c r="D54" s="194"/>
      <c r="E54" s="194"/>
      <c r="F54" s="194"/>
      <c r="G54" s="194"/>
      <c r="H54" s="198"/>
      <c r="I54" s="194" t="s">
        <v>368</v>
      </c>
      <c r="J54" s="194"/>
      <c r="K54" s="199" t="s">
        <v>383</v>
      </c>
      <c r="L54" s="78"/>
      <c r="M54" s="200"/>
    </row>
    <row r="55" spans="1:13">
      <c r="A55" s="194"/>
      <c r="B55" s="194"/>
      <c r="C55" s="194"/>
      <c r="D55" s="194"/>
      <c r="E55" s="194"/>
      <c r="F55" s="194"/>
      <c r="G55" s="194"/>
      <c r="H55" s="198"/>
      <c r="I55" s="194"/>
      <c r="J55" s="194"/>
      <c r="K55" s="199" t="s">
        <v>384</v>
      </c>
      <c r="L55" s="78"/>
      <c r="M55" s="200"/>
    </row>
    <row r="56" spans="1:13">
      <c r="A56" s="194"/>
      <c r="B56" s="194"/>
      <c r="C56" s="194"/>
      <c r="D56" s="194"/>
      <c r="E56" s="194"/>
      <c r="F56" s="194"/>
      <c r="G56" s="194"/>
      <c r="H56" s="198"/>
      <c r="I56" s="194"/>
      <c r="J56" s="194"/>
      <c r="K56" s="199" t="s">
        <v>369</v>
      </c>
      <c r="L56" s="78"/>
      <c r="M56" s="200"/>
    </row>
    <row r="57" spans="1:13">
      <c r="A57" s="21">
        <v>15</v>
      </c>
      <c r="B57" s="29" t="s">
        <v>385</v>
      </c>
      <c r="C57" s="21" t="s">
        <v>296</v>
      </c>
      <c r="D57" s="21" t="s">
        <v>375</v>
      </c>
      <c r="E57" s="21" t="s">
        <v>202</v>
      </c>
      <c r="F57" s="21" t="s">
        <v>320</v>
      </c>
      <c r="G57" s="278" t="s">
        <v>386</v>
      </c>
      <c r="H57" s="198"/>
      <c r="I57" s="194" t="s">
        <v>348</v>
      </c>
      <c r="J57" s="194"/>
      <c r="K57" s="199" t="s">
        <v>387</v>
      </c>
      <c r="L57" s="78"/>
      <c r="M57" s="200"/>
    </row>
    <row r="58" spans="1:13">
      <c r="A58" s="194"/>
      <c r="B58" s="194"/>
      <c r="C58" s="194"/>
      <c r="D58" s="194"/>
      <c r="E58" s="194"/>
      <c r="F58" s="194"/>
      <c r="G58" s="194"/>
      <c r="H58" s="198"/>
      <c r="I58" s="194"/>
      <c r="J58" s="194"/>
      <c r="K58" s="199" t="s">
        <v>382</v>
      </c>
      <c r="L58" s="78"/>
      <c r="M58" s="200"/>
    </row>
    <row r="59" spans="1:13">
      <c r="A59" s="194"/>
      <c r="B59" s="194"/>
      <c r="C59" s="194"/>
      <c r="D59" s="194"/>
      <c r="E59" s="194"/>
      <c r="F59" s="194"/>
      <c r="G59" s="194"/>
      <c r="H59" s="198"/>
      <c r="I59" s="194"/>
      <c r="J59" s="194"/>
      <c r="K59" s="199" t="s">
        <v>388</v>
      </c>
      <c r="L59" s="78"/>
      <c r="M59" s="200"/>
    </row>
    <row r="60" spans="1:13">
      <c r="A60" s="194"/>
      <c r="B60" s="194"/>
      <c r="C60" s="194"/>
      <c r="D60" s="194"/>
      <c r="E60" s="194"/>
      <c r="F60" s="194"/>
      <c r="G60" s="194"/>
      <c r="H60" s="198"/>
      <c r="I60" s="194"/>
      <c r="J60" s="194"/>
      <c r="K60" s="199" t="s">
        <v>389</v>
      </c>
      <c r="L60" s="78"/>
      <c r="M60" s="200"/>
    </row>
    <row r="61" spans="1:13">
      <c r="A61" s="194"/>
      <c r="B61" s="194"/>
      <c r="C61" s="194"/>
      <c r="D61" s="194"/>
      <c r="E61" s="194"/>
      <c r="F61" s="194"/>
      <c r="G61" s="194"/>
      <c r="H61" s="198"/>
      <c r="I61" s="194"/>
      <c r="J61" s="194"/>
      <c r="K61" s="199" t="s">
        <v>390</v>
      </c>
      <c r="L61" s="78"/>
      <c r="M61" s="200"/>
    </row>
    <row r="62" spans="1:13">
      <c r="A62" s="194"/>
      <c r="B62" s="194"/>
      <c r="C62" s="194"/>
      <c r="D62" s="194"/>
      <c r="E62" s="194"/>
      <c r="F62" s="194"/>
      <c r="G62" s="194"/>
      <c r="H62" s="198"/>
      <c r="I62" s="194"/>
      <c r="J62" s="194"/>
      <c r="K62" s="199" t="s">
        <v>389</v>
      </c>
      <c r="L62" s="78"/>
      <c r="M62" s="200"/>
    </row>
    <row r="63" spans="1:13">
      <c r="A63" s="21">
        <v>16</v>
      </c>
      <c r="B63" s="29" t="s">
        <v>391</v>
      </c>
      <c r="C63" s="21" t="s">
        <v>296</v>
      </c>
      <c r="D63" s="21" t="s">
        <v>392</v>
      </c>
      <c r="E63" s="21" t="s">
        <v>202</v>
      </c>
      <c r="F63" s="21" t="s">
        <v>298</v>
      </c>
      <c r="G63" s="278" t="s">
        <v>393</v>
      </c>
      <c r="H63" s="198"/>
      <c r="I63" s="194" t="s">
        <v>348</v>
      </c>
      <c r="J63" s="194"/>
      <c r="K63" s="199" t="s">
        <v>394</v>
      </c>
      <c r="L63" s="78"/>
      <c r="M63" s="200"/>
    </row>
    <row r="64" spans="1:13">
      <c r="A64" s="194"/>
      <c r="B64" s="194"/>
      <c r="C64" s="194"/>
      <c r="D64" s="194"/>
      <c r="E64" s="194"/>
      <c r="F64" s="194"/>
      <c r="G64" s="194"/>
      <c r="H64" s="198"/>
      <c r="I64" s="194" t="s">
        <v>395</v>
      </c>
      <c r="J64" s="194"/>
      <c r="K64" s="199" t="s">
        <v>396</v>
      </c>
      <c r="L64" s="78"/>
      <c r="M64" s="200"/>
    </row>
    <row r="65" spans="1:13">
      <c r="A65" s="194"/>
      <c r="B65" s="194"/>
      <c r="C65" s="194"/>
      <c r="D65" s="194"/>
      <c r="E65" s="194"/>
      <c r="F65" s="194"/>
      <c r="G65" s="194"/>
      <c r="H65" s="198"/>
      <c r="I65" s="194"/>
      <c r="J65" s="194"/>
      <c r="K65" s="199" t="s">
        <v>397</v>
      </c>
      <c r="L65" s="78"/>
      <c r="M65" s="200"/>
    </row>
    <row r="66" spans="1:13">
      <c r="A66" s="21">
        <v>17</v>
      </c>
      <c r="B66" s="29" t="s">
        <v>398</v>
      </c>
      <c r="C66" s="21" t="s">
        <v>296</v>
      </c>
      <c r="D66" s="21" t="s">
        <v>375</v>
      </c>
      <c r="E66" s="21" t="s">
        <v>202</v>
      </c>
      <c r="F66" s="21" t="s">
        <v>320</v>
      </c>
      <c r="G66" s="278" t="s">
        <v>399</v>
      </c>
      <c r="H66" s="198"/>
      <c r="I66" s="194" t="s">
        <v>322</v>
      </c>
      <c r="J66" s="194"/>
      <c r="K66" s="199" t="s">
        <v>394</v>
      </c>
      <c r="L66" s="78"/>
      <c r="M66" s="200"/>
    </row>
    <row r="67" spans="1:13">
      <c r="A67" s="194"/>
      <c r="B67" s="194"/>
      <c r="C67" s="194"/>
      <c r="D67" s="194"/>
      <c r="E67" s="194"/>
      <c r="F67" s="194"/>
      <c r="G67" s="194"/>
      <c r="H67" s="198"/>
      <c r="I67" s="194" t="s">
        <v>395</v>
      </c>
      <c r="J67" s="194"/>
      <c r="K67" s="199" t="s">
        <v>400</v>
      </c>
      <c r="L67" s="78"/>
      <c r="M67" s="200"/>
    </row>
    <row r="68" spans="1:13">
      <c r="A68" s="194"/>
      <c r="B68" s="194"/>
      <c r="C68" s="194"/>
      <c r="D68" s="194"/>
      <c r="E68" s="194"/>
      <c r="F68" s="194"/>
      <c r="G68" s="194"/>
      <c r="H68" s="198"/>
      <c r="I68" s="194"/>
      <c r="J68" s="194"/>
      <c r="K68" s="199" t="s">
        <v>401</v>
      </c>
      <c r="L68" s="78"/>
      <c r="M68" s="200"/>
    </row>
    <row r="69" spans="1:13">
      <c r="A69" s="194"/>
      <c r="B69" s="194"/>
      <c r="C69" s="194"/>
      <c r="D69" s="194"/>
      <c r="E69" s="194"/>
      <c r="F69" s="194"/>
      <c r="G69" s="194"/>
      <c r="H69" s="198"/>
      <c r="I69" s="194"/>
      <c r="J69" s="194"/>
      <c r="K69" s="199" t="s">
        <v>402</v>
      </c>
      <c r="L69" s="78"/>
      <c r="M69" s="200"/>
    </row>
    <row r="70" spans="1:13">
      <c r="A70" s="194"/>
      <c r="B70" s="194"/>
      <c r="C70" s="194"/>
      <c r="D70" s="194"/>
      <c r="E70" s="194"/>
      <c r="F70" s="194"/>
      <c r="G70" s="194"/>
      <c r="H70" s="198"/>
      <c r="I70" s="194"/>
      <c r="J70" s="194"/>
      <c r="K70" s="199" t="s">
        <v>403</v>
      </c>
      <c r="L70" s="78"/>
      <c r="M70" s="200"/>
    </row>
    <row r="71" spans="1:13">
      <c r="A71" s="21">
        <v>18</v>
      </c>
      <c r="B71" s="29" t="s">
        <v>404</v>
      </c>
      <c r="C71" s="21" t="s">
        <v>296</v>
      </c>
      <c r="D71" s="21" t="s">
        <v>359</v>
      </c>
      <c r="E71" s="21" t="s">
        <v>202</v>
      </c>
      <c r="F71" s="21" t="s">
        <v>298</v>
      </c>
      <c r="G71" s="278" t="s">
        <v>405</v>
      </c>
      <c r="H71" s="198"/>
      <c r="I71" s="194" t="s">
        <v>354</v>
      </c>
      <c r="J71" s="194"/>
      <c r="K71" s="199" t="s">
        <v>406</v>
      </c>
      <c r="L71" s="78"/>
      <c r="M71" s="200"/>
    </row>
    <row r="72" spans="1:13">
      <c r="A72" s="194"/>
      <c r="B72" s="194"/>
      <c r="C72" s="194"/>
      <c r="D72" s="194"/>
      <c r="E72" s="194"/>
      <c r="F72" s="194"/>
      <c r="G72" s="194"/>
      <c r="H72" s="198"/>
      <c r="I72" s="194" t="s">
        <v>335</v>
      </c>
      <c r="J72" s="194"/>
      <c r="K72" s="199" t="s">
        <v>328</v>
      </c>
      <c r="L72" s="78"/>
      <c r="M72" s="200"/>
    </row>
    <row r="73" spans="1:13">
      <c r="A73" s="194"/>
      <c r="B73" s="194"/>
      <c r="C73" s="194"/>
      <c r="D73" s="194"/>
      <c r="E73" s="194"/>
      <c r="F73" s="194"/>
      <c r="G73" s="194"/>
      <c r="H73" s="198"/>
      <c r="I73" s="194" t="s">
        <v>361</v>
      </c>
      <c r="J73" s="194"/>
      <c r="K73" s="199" t="s">
        <v>407</v>
      </c>
      <c r="L73" s="78"/>
      <c r="M73" s="200"/>
    </row>
    <row r="74" spans="1:13">
      <c r="A74" s="194"/>
      <c r="B74" s="194"/>
      <c r="C74" s="194"/>
      <c r="D74" s="194"/>
      <c r="E74" s="194"/>
      <c r="F74" s="194"/>
      <c r="G74" s="194"/>
      <c r="H74" s="198"/>
      <c r="I74" s="194"/>
      <c r="J74" s="194"/>
      <c r="K74" s="199" t="s">
        <v>308</v>
      </c>
      <c r="L74" s="78"/>
      <c r="M74" s="200"/>
    </row>
    <row r="75" spans="1:13">
      <c r="A75" s="194"/>
      <c r="B75" s="194"/>
      <c r="C75" s="194"/>
      <c r="D75" s="194"/>
      <c r="E75" s="194"/>
      <c r="F75" s="194"/>
      <c r="G75" s="194"/>
      <c r="H75" s="198"/>
      <c r="I75" s="194"/>
      <c r="J75" s="194"/>
      <c r="K75" s="199" t="s">
        <v>359</v>
      </c>
      <c r="L75" s="78"/>
      <c r="M75" s="200"/>
    </row>
    <row r="76" spans="1:13">
      <c r="A76" s="194"/>
      <c r="B76" s="194"/>
      <c r="C76" s="194"/>
      <c r="D76" s="194"/>
      <c r="E76" s="194"/>
      <c r="F76" s="194"/>
      <c r="G76" s="194"/>
      <c r="H76" s="198"/>
      <c r="I76" s="194"/>
      <c r="J76" s="194"/>
      <c r="K76" s="199" t="s">
        <v>408</v>
      </c>
      <c r="L76" s="78"/>
      <c r="M76" s="200"/>
    </row>
    <row r="77" spans="1:13">
      <c r="A77" s="21">
        <v>19</v>
      </c>
      <c r="B77" s="29" t="s">
        <v>409</v>
      </c>
      <c r="C77" s="21" t="s">
        <v>296</v>
      </c>
      <c r="D77" s="21" t="s">
        <v>410</v>
      </c>
      <c r="E77" s="21" t="s">
        <v>202</v>
      </c>
      <c r="F77" s="21" t="s">
        <v>411</v>
      </c>
      <c r="G77" s="278" t="s">
        <v>412</v>
      </c>
      <c r="H77" s="198"/>
      <c r="I77" s="194" t="s">
        <v>349</v>
      </c>
      <c r="J77" s="194"/>
      <c r="K77" s="199" t="s">
        <v>363</v>
      </c>
      <c r="L77" s="78"/>
      <c r="M77" s="200"/>
    </row>
    <row r="78" spans="1:13">
      <c r="A78" s="194"/>
      <c r="B78" s="194"/>
      <c r="C78" s="194"/>
      <c r="D78" s="194"/>
      <c r="E78" s="194"/>
      <c r="F78" s="194"/>
      <c r="G78" s="194"/>
      <c r="H78" s="198"/>
      <c r="I78" s="194" t="s">
        <v>413</v>
      </c>
      <c r="J78" s="194"/>
      <c r="K78" s="199" t="s">
        <v>414</v>
      </c>
      <c r="L78" s="78"/>
      <c r="M78" s="200"/>
    </row>
    <row r="79" spans="1:13">
      <c r="A79" s="194"/>
      <c r="B79" s="194"/>
      <c r="C79" s="194"/>
      <c r="D79" s="194"/>
      <c r="E79" s="194"/>
      <c r="F79" s="194"/>
      <c r="G79" s="194"/>
      <c r="H79" s="198"/>
      <c r="I79" s="194"/>
      <c r="J79" s="194"/>
      <c r="K79" s="199" t="s">
        <v>415</v>
      </c>
      <c r="L79" s="78"/>
      <c r="M79" s="200"/>
    </row>
    <row r="80" spans="1:13">
      <c r="A80" s="194"/>
      <c r="B80" s="194"/>
      <c r="C80" s="194"/>
      <c r="D80" s="194"/>
      <c r="E80" s="194"/>
      <c r="F80" s="194"/>
      <c r="G80" s="194"/>
      <c r="H80" s="198"/>
      <c r="I80" s="194"/>
      <c r="J80" s="194"/>
      <c r="K80" s="199" t="s">
        <v>416</v>
      </c>
      <c r="L80" s="78"/>
      <c r="M80" s="200"/>
    </row>
    <row r="81" spans="1:13">
      <c r="A81" s="21">
        <v>20</v>
      </c>
      <c r="B81" s="29" t="s">
        <v>417</v>
      </c>
      <c r="C81" s="21" t="s">
        <v>296</v>
      </c>
      <c r="D81" s="21" t="s">
        <v>418</v>
      </c>
      <c r="E81" s="21" t="s">
        <v>202</v>
      </c>
      <c r="F81" s="21" t="s">
        <v>298</v>
      </c>
      <c r="G81" s="278" t="s">
        <v>419</v>
      </c>
      <c r="H81" s="198"/>
      <c r="I81" s="194" t="s">
        <v>342</v>
      </c>
      <c r="J81" s="194"/>
      <c r="K81" s="199" t="s">
        <v>314</v>
      </c>
      <c r="L81" s="78"/>
      <c r="M81" s="200"/>
    </row>
    <row r="82" spans="1:13">
      <c r="A82" s="194"/>
      <c r="B82" s="194"/>
      <c r="C82" s="194"/>
      <c r="D82" s="194"/>
      <c r="E82" s="194"/>
      <c r="F82" s="194"/>
      <c r="G82" s="194"/>
      <c r="H82" s="198"/>
      <c r="I82" s="194" t="s">
        <v>420</v>
      </c>
      <c r="J82" s="194"/>
      <c r="K82" s="199" t="s">
        <v>421</v>
      </c>
      <c r="L82" s="78"/>
      <c r="M82" s="200"/>
    </row>
    <row r="83" spans="1:13">
      <c r="A83" s="194"/>
      <c r="B83" s="194"/>
      <c r="C83" s="194"/>
      <c r="D83" s="194"/>
      <c r="E83" s="194"/>
      <c r="F83" s="194"/>
      <c r="G83" s="194"/>
      <c r="H83" s="198"/>
      <c r="I83" s="194"/>
      <c r="J83" s="194"/>
      <c r="K83" s="199" t="s">
        <v>422</v>
      </c>
      <c r="L83" s="78"/>
      <c r="M83" s="200"/>
    </row>
    <row r="84" spans="1:13">
      <c r="A84" s="194"/>
      <c r="B84" s="194"/>
      <c r="C84" s="194"/>
      <c r="D84" s="194"/>
      <c r="E84" s="194"/>
      <c r="F84" s="194"/>
      <c r="G84" s="194"/>
      <c r="H84" s="198"/>
      <c r="I84" s="194"/>
      <c r="J84" s="194"/>
      <c r="K84" s="199" t="s">
        <v>423</v>
      </c>
      <c r="L84" s="78"/>
      <c r="M84" s="200"/>
    </row>
    <row r="85" spans="1:13">
      <c r="A85" s="194"/>
      <c r="B85" s="194"/>
      <c r="C85" s="194"/>
      <c r="D85" s="194"/>
      <c r="E85" s="194"/>
      <c r="F85" s="194"/>
      <c r="G85" s="194"/>
      <c r="H85" s="198"/>
      <c r="I85" s="194"/>
      <c r="J85" s="194"/>
      <c r="K85" s="199" t="s">
        <v>424</v>
      </c>
      <c r="L85" s="78"/>
      <c r="M85" s="200"/>
    </row>
    <row r="86" spans="1:13">
      <c r="A86" s="21">
        <v>21</v>
      </c>
      <c r="B86" s="29" t="s">
        <v>425</v>
      </c>
      <c r="C86" s="21" t="s">
        <v>296</v>
      </c>
      <c r="D86" s="21" t="s">
        <v>410</v>
      </c>
      <c r="E86" s="21" t="s">
        <v>202</v>
      </c>
      <c r="F86" s="21" t="s">
        <v>320</v>
      </c>
      <c r="G86" s="278" t="s">
        <v>426</v>
      </c>
      <c r="H86" s="198"/>
      <c r="I86" s="194" t="s">
        <v>349</v>
      </c>
      <c r="J86" s="194"/>
      <c r="K86" s="199" t="s">
        <v>394</v>
      </c>
      <c r="L86" s="78"/>
      <c r="M86" s="200"/>
    </row>
    <row r="87" spans="1:13">
      <c r="A87" s="194"/>
      <c r="B87" s="194"/>
      <c r="C87" s="194"/>
      <c r="D87" s="194"/>
      <c r="E87" s="194"/>
      <c r="F87" s="194"/>
      <c r="G87" s="194"/>
      <c r="H87" s="198"/>
      <c r="I87" s="194" t="s">
        <v>302</v>
      </c>
      <c r="J87" s="194"/>
      <c r="K87" s="199" t="s">
        <v>427</v>
      </c>
      <c r="L87" s="78"/>
      <c r="M87" s="200"/>
    </row>
    <row r="88" spans="1:13">
      <c r="A88" s="194"/>
      <c r="B88" s="194"/>
      <c r="C88" s="194"/>
      <c r="D88" s="194"/>
      <c r="E88" s="194"/>
      <c r="F88" s="194"/>
      <c r="G88" s="194"/>
      <c r="H88" s="198"/>
      <c r="I88" s="194"/>
      <c r="J88" s="194"/>
      <c r="K88" s="199" t="s">
        <v>428</v>
      </c>
      <c r="L88" s="78"/>
      <c r="M88" s="200"/>
    </row>
    <row r="89" spans="1:13">
      <c r="A89" s="194"/>
      <c r="B89" s="194"/>
      <c r="C89" s="194"/>
      <c r="D89" s="194"/>
      <c r="E89" s="194"/>
      <c r="F89" s="194"/>
      <c r="G89" s="194"/>
      <c r="H89" s="198"/>
      <c r="I89" s="194"/>
      <c r="J89" s="194"/>
      <c r="K89" s="199" t="s">
        <v>403</v>
      </c>
      <c r="L89" s="78"/>
      <c r="M89" s="200"/>
    </row>
    <row r="90" spans="1:13">
      <c r="A90" s="194"/>
      <c r="B90" s="194"/>
      <c r="C90" s="194"/>
      <c r="D90" s="194"/>
      <c r="E90" s="194"/>
      <c r="F90" s="194"/>
      <c r="G90" s="194"/>
      <c r="H90" s="198"/>
      <c r="I90" s="194"/>
      <c r="J90" s="194"/>
      <c r="K90" s="199" t="s">
        <v>429</v>
      </c>
      <c r="L90" s="78"/>
      <c r="M90" s="200"/>
    </row>
    <row r="91" spans="1:13">
      <c r="A91" s="21">
        <v>22</v>
      </c>
      <c r="B91" s="29" t="s">
        <v>430</v>
      </c>
      <c r="C91" s="21" t="s">
        <v>296</v>
      </c>
      <c r="D91" s="21" t="s">
        <v>431</v>
      </c>
      <c r="E91" s="21" t="s">
        <v>202</v>
      </c>
      <c r="F91" s="21" t="s">
        <v>411</v>
      </c>
      <c r="G91" s="278" t="s">
        <v>432</v>
      </c>
      <c r="H91" s="198"/>
      <c r="I91" s="194" t="s">
        <v>420</v>
      </c>
      <c r="J91" s="194"/>
      <c r="K91" s="199" t="s">
        <v>433</v>
      </c>
      <c r="L91" s="78"/>
      <c r="M91" s="200"/>
    </row>
    <row r="92" spans="1:13">
      <c r="A92" s="194"/>
      <c r="B92" s="194"/>
      <c r="C92" s="194"/>
      <c r="D92" s="194"/>
      <c r="E92" s="194"/>
      <c r="F92" s="194"/>
      <c r="G92" s="194"/>
      <c r="H92" s="198"/>
      <c r="I92" s="194" t="s">
        <v>413</v>
      </c>
      <c r="J92" s="194"/>
      <c r="K92" s="199" t="s">
        <v>434</v>
      </c>
      <c r="L92" s="78"/>
      <c r="M92" s="200"/>
    </row>
    <row r="93" spans="1:13">
      <c r="A93" s="194"/>
      <c r="B93" s="194"/>
      <c r="C93" s="194"/>
      <c r="D93" s="194"/>
      <c r="E93" s="194"/>
      <c r="F93" s="194"/>
      <c r="G93" s="194"/>
      <c r="H93" s="198"/>
      <c r="I93" s="194"/>
      <c r="J93" s="194"/>
      <c r="K93" s="199" t="s">
        <v>435</v>
      </c>
      <c r="L93" s="78"/>
      <c r="M93" s="200"/>
    </row>
    <row r="94" spans="1:13">
      <c r="A94" s="194"/>
      <c r="B94" s="194"/>
      <c r="C94" s="194"/>
      <c r="D94" s="194"/>
      <c r="E94" s="194"/>
      <c r="F94" s="194"/>
      <c r="G94" s="194"/>
      <c r="H94" s="198"/>
      <c r="I94" s="194"/>
      <c r="J94" s="194"/>
      <c r="K94" s="199" t="s">
        <v>436</v>
      </c>
      <c r="L94" s="78"/>
      <c r="M94" s="200"/>
    </row>
    <row r="95" spans="1:13">
      <c r="A95" s="194"/>
      <c r="B95" s="194"/>
      <c r="C95" s="194"/>
      <c r="D95" s="194"/>
      <c r="E95" s="194"/>
      <c r="F95" s="194"/>
      <c r="G95" s="194"/>
      <c r="H95" s="198"/>
      <c r="I95" s="194"/>
      <c r="J95" s="194"/>
      <c r="K95" s="199" t="s">
        <v>437</v>
      </c>
      <c r="L95" s="78"/>
      <c r="M95" s="200"/>
    </row>
    <row r="96" spans="1:13">
      <c r="A96" s="29">
        <v>23</v>
      </c>
      <c r="B96" s="29" t="s">
        <v>438</v>
      </c>
      <c r="C96" s="21" t="s">
        <v>296</v>
      </c>
      <c r="D96" s="21" t="s">
        <v>439</v>
      </c>
      <c r="E96" s="21" t="s">
        <v>202</v>
      </c>
      <c r="F96" s="29" t="s">
        <v>320</v>
      </c>
      <c r="G96" s="278" t="s">
        <v>440</v>
      </c>
      <c r="H96" s="198"/>
      <c r="I96" s="194" t="s">
        <v>349</v>
      </c>
      <c r="J96" s="29"/>
      <c r="K96" s="199" t="s">
        <v>323</v>
      </c>
      <c r="L96" s="78"/>
      <c r="M96" s="169"/>
    </row>
    <row r="97" spans="1:13">
      <c r="A97" s="29"/>
      <c r="B97" s="29"/>
      <c r="C97" s="29"/>
      <c r="D97" s="29"/>
      <c r="E97" s="29"/>
      <c r="F97" s="29"/>
      <c r="G97" s="29"/>
      <c r="H97" s="21"/>
      <c r="I97" s="29"/>
      <c r="J97" s="29"/>
      <c r="K97" s="199"/>
      <c r="L97" s="78"/>
      <c r="M97" s="169"/>
    </row>
    <row r="98" spans="1:13">
      <c r="A98" s="29"/>
      <c r="B98" s="29"/>
      <c r="C98" s="29"/>
      <c r="D98" s="29"/>
      <c r="E98" s="29"/>
      <c r="F98" s="29"/>
      <c r="G98" s="29"/>
      <c r="H98" s="21"/>
      <c r="I98" s="29"/>
      <c r="J98" s="29"/>
      <c r="K98" s="199"/>
      <c r="L98" s="78"/>
      <c r="M98" s="169"/>
    </row>
    <row r="99" spans="1:13">
      <c r="A99" s="201" t="s">
        <v>441</v>
      </c>
      <c r="B99" s="48" t="s">
        <v>442</v>
      </c>
      <c r="C99" s="202"/>
      <c r="D99" s="202"/>
      <c r="E99" s="48" t="s">
        <v>443</v>
      </c>
      <c r="F99" s="202"/>
      <c r="G99" s="48">
        <v>23</v>
      </c>
      <c r="H99" s="85"/>
      <c r="I99" s="202"/>
      <c r="J99" s="48">
        <v>23</v>
      </c>
      <c r="K99" s="203"/>
      <c r="L99" s="78"/>
      <c r="M99" s="204"/>
    </row>
  </sheetData>
  <dataValidations count="1">
    <dataValidation type="list" allowBlank="1" showInputMessage="1" showErrorMessage="1" sqref="E9 E12 E15 E26 E30 E34 E37 E41 E45 E47 E50 E53 E57 E63 E66 E71 E77 E81 E86 E91 E96 E20:E21 J9:J14">
      <formula1>$B$4:$B$5</formula1>
    </dataValidation>
  </dataValidations>
  <hyperlinks>
    <hyperlink ref="L1" location="'Daftar Tabel'!A1" display="&lt;&lt;&lt; Daftar Tabel"/>
  </hyperlinks>
  <pageMargins left="0.7" right="0.7" top="0.75" bottom="0.75" header="0.3" footer="0.3"/>
  <pageSetup paperSize="1" orientation="portrait"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N49"/>
  <sheetViews>
    <sheetView workbookViewId="0">
      <pane xSplit="1" ySplit="10" topLeftCell="B11" activePane="bottomRight" state="frozen"/>
      <selection/>
      <selection pane="topRight"/>
      <selection pane="bottomLeft"/>
      <selection pane="bottomRight" activeCell="B11" sqref="B11:B33"/>
    </sheetView>
  </sheetViews>
  <sheetFormatPr defaultColWidth="8.81904761904762" defaultRowHeight="15"/>
  <cols>
    <col min="1" max="1" width="5.54285714285714" style="33" customWidth="1"/>
    <col min="2" max="2" width="24.1809523809524" style="33" customWidth="1"/>
    <col min="3" max="7" width="10.5428571428571" style="33" customWidth="1"/>
    <col min="8" max="8" width="9.90476190476191" style="33" customWidth="1"/>
    <col min="9" max="9" width="10.5428571428571" style="33" customWidth="1"/>
    <col min="10" max="10" width="9.26666666666667" style="33" customWidth="1"/>
    <col min="11" max="11" width="9.36190476190476" style="33" customWidth="1"/>
    <col min="12" max="12" width="14.6285714285714" style="33" customWidth="1"/>
    <col min="13" max="16384" width="8.81904761904762" style="33"/>
  </cols>
  <sheetData>
    <row r="1" spans="1:12">
      <c r="A1" s="33" t="s">
        <v>62</v>
      </c>
      <c r="L1" s="3" t="s">
        <v>135</v>
      </c>
    </row>
    <row r="3" hidden="1" spans="2:2">
      <c r="B3" s="33" t="s">
        <v>201</v>
      </c>
    </row>
    <row r="4" hidden="1"/>
    <row r="5" hidden="1" spans="2:2">
      <c r="B5" s="33" t="s">
        <v>202</v>
      </c>
    </row>
    <row r="6" hidden="1"/>
    <row r="7" ht="29.5" customHeight="1" spans="1:11">
      <c r="A7" s="118" t="s">
        <v>203</v>
      </c>
      <c r="B7" s="118" t="s">
        <v>444</v>
      </c>
      <c r="C7" s="118" t="s">
        <v>445</v>
      </c>
      <c r="D7" s="136" t="s">
        <v>446</v>
      </c>
      <c r="E7" s="137"/>
      <c r="F7" s="137"/>
      <c r="G7" s="137"/>
      <c r="H7" s="137"/>
      <c r="I7" s="138"/>
      <c r="J7" s="118" t="s">
        <v>447</v>
      </c>
      <c r="K7" s="118" t="s">
        <v>448</v>
      </c>
    </row>
    <row r="8" ht="30" customHeight="1" spans="1:11">
      <c r="A8" s="193"/>
      <c r="B8" s="193"/>
      <c r="C8" s="193"/>
      <c r="D8" s="136" t="s">
        <v>449</v>
      </c>
      <c r="E8" s="137"/>
      <c r="F8" s="138"/>
      <c r="G8" s="118" t="s">
        <v>450</v>
      </c>
      <c r="H8" s="118" t="s">
        <v>451</v>
      </c>
      <c r="I8" s="118" t="s">
        <v>452</v>
      </c>
      <c r="J8" s="193"/>
      <c r="K8" s="193"/>
    </row>
    <row r="9" ht="32" customHeight="1" spans="1:11">
      <c r="A9" s="56"/>
      <c r="B9" s="56"/>
      <c r="C9" s="56"/>
      <c r="D9" s="44" t="s">
        <v>453</v>
      </c>
      <c r="E9" s="44" t="s">
        <v>454</v>
      </c>
      <c r="F9" s="44" t="s">
        <v>455</v>
      </c>
      <c r="G9" s="56"/>
      <c r="H9" s="56"/>
      <c r="I9" s="56"/>
      <c r="J9" s="56"/>
      <c r="K9" s="56"/>
    </row>
    <row r="10" spans="1:11">
      <c r="A10" s="45">
        <v>1</v>
      </c>
      <c r="B10" s="45">
        <v>2</v>
      </c>
      <c r="C10" s="45">
        <v>3</v>
      </c>
      <c r="D10" s="45">
        <v>4</v>
      </c>
      <c r="E10" s="45">
        <v>5</v>
      </c>
      <c r="F10" s="45">
        <v>6</v>
      </c>
      <c r="G10" s="45">
        <v>7</v>
      </c>
      <c r="H10" s="45">
        <v>8</v>
      </c>
      <c r="I10" s="45">
        <v>9</v>
      </c>
      <c r="J10" s="45">
        <v>10</v>
      </c>
      <c r="K10" s="45">
        <v>11</v>
      </c>
    </row>
    <row r="11" spans="1:14">
      <c r="A11" s="28">
        <v>1</v>
      </c>
      <c r="B11" s="29" t="s">
        <v>295</v>
      </c>
      <c r="C11" s="21"/>
      <c r="D11" s="21">
        <v>6</v>
      </c>
      <c r="E11" s="21">
        <v>10.5</v>
      </c>
      <c r="F11" s="21">
        <v>0</v>
      </c>
      <c r="G11" s="21">
        <v>4</v>
      </c>
      <c r="H11" s="21">
        <v>4</v>
      </c>
      <c r="I11" s="21">
        <v>0</v>
      </c>
      <c r="J11" s="21">
        <f>D11+E11+G11+H11+I11</f>
        <v>24.5</v>
      </c>
      <c r="K11" s="21">
        <f>J11/2</f>
        <v>12.25</v>
      </c>
      <c r="M11" s="169"/>
      <c r="N11" s="36"/>
    </row>
    <row r="12" spans="1:14">
      <c r="A12" s="28">
        <v>2</v>
      </c>
      <c r="B12" s="29" t="s">
        <v>305</v>
      </c>
      <c r="C12" s="21"/>
      <c r="D12" s="21">
        <v>2</v>
      </c>
      <c r="E12" s="21">
        <v>4</v>
      </c>
      <c r="F12" s="21">
        <v>0</v>
      </c>
      <c r="G12" s="21">
        <v>4</v>
      </c>
      <c r="H12" s="21">
        <v>2</v>
      </c>
      <c r="I12" s="21">
        <v>20</v>
      </c>
      <c r="J12" s="21">
        <f t="shared" ref="J12:J33" si="0">D12+E12+G12+H12+I12</f>
        <v>32</v>
      </c>
      <c r="K12" s="21">
        <f t="shared" ref="K12:K33" si="1">J12/2</f>
        <v>16</v>
      </c>
      <c r="M12" s="169"/>
      <c r="N12" s="36"/>
    </row>
    <row r="13" spans="1:14">
      <c r="A13" s="28">
        <v>3</v>
      </c>
      <c r="B13" s="29" t="s">
        <v>311</v>
      </c>
      <c r="C13" s="21"/>
      <c r="D13" s="21">
        <v>3</v>
      </c>
      <c r="E13" s="21">
        <v>3</v>
      </c>
      <c r="F13" s="21">
        <v>0</v>
      </c>
      <c r="G13" s="21">
        <v>6</v>
      </c>
      <c r="H13" s="21">
        <v>2</v>
      </c>
      <c r="I13" s="21">
        <v>18</v>
      </c>
      <c r="J13" s="21">
        <f t="shared" si="0"/>
        <v>32</v>
      </c>
      <c r="K13" s="21">
        <f t="shared" si="1"/>
        <v>16</v>
      </c>
      <c r="M13" s="169"/>
      <c r="N13" s="36"/>
    </row>
    <row r="14" spans="1:14">
      <c r="A14" s="28">
        <v>4</v>
      </c>
      <c r="B14" s="29" t="s">
        <v>319</v>
      </c>
      <c r="C14" s="21"/>
      <c r="D14" s="21">
        <v>3</v>
      </c>
      <c r="E14" s="21">
        <v>13</v>
      </c>
      <c r="F14" s="21">
        <v>0</v>
      </c>
      <c r="G14" s="21">
        <v>4</v>
      </c>
      <c r="H14" s="21">
        <v>6</v>
      </c>
      <c r="I14" s="21">
        <v>0</v>
      </c>
      <c r="J14" s="21">
        <f t="shared" si="0"/>
        <v>26</v>
      </c>
      <c r="K14" s="21">
        <f t="shared" si="1"/>
        <v>13</v>
      </c>
      <c r="M14" s="169"/>
      <c r="N14" s="36"/>
    </row>
    <row r="15" spans="1:14">
      <c r="A15" s="28">
        <v>5</v>
      </c>
      <c r="B15" s="29" t="s">
        <v>324</v>
      </c>
      <c r="C15" s="21"/>
      <c r="D15" s="21">
        <v>4</v>
      </c>
      <c r="E15" s="21">
        <v>15</v>
      </c>
      <c r="F15" s="21">
        <v>0</v>
      </c>
      <c r="G15" s="21">
        <v>1.6</v>
      </c>
      <c r="H15" s="21">
        <v>4</v>
      </c>
      <c r="I15" s="21">
        <v>0</v>
      </c>
      <c r="J15" s="21">
        <f t="shared" si="0"/>
        <v>24.6</v>
      </c>
      <c r="K15" s="21">
        <f t="shared" si="1"/>
        <v>12.3</v>
      </c>
      <c r="M15" s="169"/>
      <c r="N15" s="36"/>
    </row>
    <row r="16" spans="1:14">
      <c r="A16" s="28">
        <v>6</v>
      </c>
      <c r="B16" s="29" t="s">
        <v>332</v>
      </c>
      <c r="C16" s="21"/>
      <c r="D16" s="21">
        <v>7</v>
      </c>
      <c r="E16" s="21">
        <v>14</v>
      </c>
      <c r="F16" s="21">
        <v>0</v>
      </c>
      <c r="G16" s="21">
        <v>2</v>
      </c>
      <c r="H16" s="21">
        <v>2</v>
      </c>
      <c r="I16" s="21">
        <v>0</v>
      </c>
      <c r="J16" s="21">
        <f t="shared" si="0"/>
        <v>25</v>
      </c>
      <c r="K16" s="21">
        <f t="shared" si="1"/>
        <v>12.5</v>
      </c>
      <c r="M16" s="169"/>
      <c r="N16" s="36"/>
    </row>
    <row r="17" spans="1:14">
      <c r="A17" s="28">
        <v>7</v>
      </c>
      <c r="B17" s="29" t="s">
        <v>338</v>
      </c>
      <c r="C17" s="194"/>
      <c r="D17" s="21">
        <v>6</v>
      </c>
      <c r="E17" s="21">
        <v>10</v>
      </c>
      <c r="F17" s="21">
        <v>0</v>
      </c>
      <c r="G17" s="21">
        <v>6</v>
      </c>
      <c r="H17" s="21">
        <v>3</v>
      </c>
      <c r="I17" s="21">
        <v>0</v>
      </c>
      <c r="J17" s="21">
        <f t="shared" si="0"/>
        <v>25</v>
      </c>
      <c r="K17" s="21">
        <f t="shared" si="1"/>
        <v>12.5</v>
      </c>
      <c r="M17" s="169"/>
      <c r="N17" s="36"/>
    </row>
    <row r="18" spans="1:14">
      <c r="A18" s="28">
        <v>8</v>
      </c>
      <c r="B18" s="29" t="s">
        <v>346</v>
      </c>
      <c r="C18" s="194"/>
      <c r="D18" s="21">
        <v>3</v>
      </c>
      <c r="E18" s="21">
        <v>5</v>
      </c>
      <c r="F18" s="21">
        <v>0</v>
      </c>
      <c r="G18" s="21">
        <v>2.88</v>
      </c>
      <c r="H18" s="21">
        <v>3</v>
      </c>
      <c r="I18" s="21">
        <v>12</v>
      </c>
      <c r="J18" s="21">
        <f t="shared" si="0"/>
        <v>25.88</v>
      </c>
      <c r="K18" s="21">
        <f t="shared" si="1"/>
        <v>12.94</v>
      </c>
      <c r="M18" s="169"/>
      <c r="N18" s="36"/>
    </row>
    <row r="19" spans="1:14">
      <c r="A19" s="28">
        <v>9</v>
      </c>
      <c r="B19" s="29" t="s">
        <v>352</v>
      </c>
      <c r="C19" s="194"/>
      <c r="D19" s="21">
        <v>3</v>
      </c>
      <c r="E19" s="21">
        <v>15</v>
      </c>
      <c r="F19" s="21">
        <v>0</v>
      </c>
      <c r="G19" s="21">
        <v>4</v>
      </c>
      <c r="H19" s="21">
        <v>3</v>
      </c>
      <c r="I19" s="21">
        <v>0</v>
      </c>
      <c r="J19" s="21">
        <f t="shared" si="0"/>
        <v>25</v>
      </c>
      <c r="K19" s="21">
        <f t="shared" si="1"/>
        <v>12.5</v>
      </c>
      <c r="M19" s="169"/>
      <c r="N19" s="36"/>
    </row>
    <row r="20" spans="1:14">
      <c r="A20" s="28">
        <v>10</v>
      </c>
      <c r="B20" s="29" t="s">
        <v>456</v>
      </c>
      <c r="C20" s="194"/>
      <c r="D20" s="21">
        <v>6</v>
      </c>
      <c r="E20" s="21">
        <v>12</v>
      </c>
      <c r="F20" s="21">
        <v>0</v>
      </c>
      <c r="G20" s="21">
        <v>4</v>
      </c>
      <c r="H20" s="21">
        <v>6</v>
      </c>
      <c r="I20" s="21">
        <v>0</v>
      </c>
      <c r="J20" s="21">
        <f t="shared" si="0"/>
        <v>28</v>
      </c>
      <c r="K20" s="21">
        <f t="shared" si="1"/>
        <v>14</v>
      </c>
      <c r="M20" s="169"/>
      <c r="N20" s="36"/>
    </row>
    <row r="21" spans="1:14">
      <c r="A21" s="28">
        <v>11</v>
      </c>
      <c r="B21" s="29" t="s">
        <v>364</v>
      </c>
      <c r="C21" s="194"/>
      <c r="D21" s="21">
        <v>6</v>
      </c>
      <c r="E21" s="21">
        <v>5</v>
      </c>
      <c r="F21" s="21">
        <v>0</v>
      </c>
      <c r="G21" s="21">
        <v>0</v>
      </c>
      <c r="H21" s="21">
        <v>4</v>
      </c>
      <c r="I21" s="21">
        <v>12</v>
      </c>
      <c r="J21" s="21">
        <f t="shared" si="0"/>
        <v>27</v>
      </c>
      <c r="K21" s="21">
        <f t="shared" si="1"/>
        <v>13.5</v>
      </c>
      <c r="M21" s="169"/>
      <c r="N21" s="36"/>
    </row>
    <row r="22" spans="1:14">
      <c r="A22" s="28">
        <v>12</v>
      </c>
      <c r="B22" s="29" t="s">
        <v>370</v>
      </c>
      <c r="C22" s="194"/>
      <c r="D22" s="21">
        <v>3</v>
      </c>
      <c r="E22" s="21">
        <v>5</v>
      </c>
      <c r="F22" s="21">
        <v>0</v>
      </c>
      <c r="G22" s="21">
        <v>6.4</v>
      </c>
      <c r="H22" s="21">
        <v>2.4</v>
      </c>
      <c r="I22" s="21">
        <v>16</v>
      </c>
      <c r="J22" s="21">
        <f t="shared" si="0"/>
        <v>32.8</v>
      </c>
      <c r="K22" s="21">
        <f t="shared" si="1"/>
        <v>16.4</v>
      </c>
      <c r="M22" s="169"/>
      <c r="N22" s="36"/>
    </row>
    <row r="23" spans="1:14">
      <c r="A23" s="28">
        <v>13</v>
      </c>
      <c r="B23" s="29" t="s">
        <v>374</v>
      </c>
      <c r="C23" s="194"/>
      <c r="D23" s="21">
        <v>3</v>
      </c>
      <c r="E23" s="21">
        <v>3</v>
      </c>
      <c r="F23" s="21">
        <v>0</v>
      </c>
      <c r="G23" s="21">
        <v>5.6</v>
      </c>
      <c r="H23" s="21">
        <v>4</v>
      </c>
      <c r="I23" s="21">
        <v>12</v>
      </c>
      <c r="J23" s="21">
        <f t="shared" si="0"/>
        <v>27.6</v>
      </c>
      <c r="K23" s="21">
        <f t="shared" si="1"/>
        <v>13.8</v>
      </c>
      <c r="M23" s="169"/>
      <c r="N23" s="36"/>
    </row>
    <row r="24" spans="1:14">
      <c r="A24" s="28">
        <v>14</v>
      </c>
      <c r="B24" s="29" t="s">
        <v>379</v>
      </c>
      <c r="C24" s="194"/>
      <c r="D24" s="21">
        <v>6</v>
      </c>
      <c r="E24" s="21">
        <v>3</v>
      </c>
      <c r="F24" s="21">
        <v>0</v>
      </c>
      <c r="G24" s="21">
        <v>2</v>
      </c>
      <c r="H24" s="21">
        <v>4</v>
      </c>
      <c r="I24" s="21">
        <v>12</v>
      </c>
      <c r="J24" s="21">
        <f t="shared" si="0"/>
        <v>27</v>
      </c>
      <c r="K24" s="21">
        <f t="shared" si="1"/>
        <v>13.5</v>
      </c>
      <c r="M24" s="169"/>
      <c r="N24" s="36"/>
    </row>
    <row r="25" spans="1:14">
      <c r="A25" s="28">
        <v>15</v>
      </c>
      <c r="B25" s="29" t="s">
        <v>385</v>
      </c>
      <c r="C25" s="194"/>
      <c r="D25" s="21">
        <v>3</v>
      </c>
      <c r="E25" s="21">
        <v>6</v>
      </c>
      <c r="F25" s="21">
        <v>0</v>
      </c>
      <c r="G25" s="21">
        <v>2</v>
      </c>
      <c r="H25" s="21">
        <v>6</v>
      </c>
      <c r="I25" s="21">
        <v>12</v>
      </c>
      <c r="J25" s="21">
        <f t="shared" si="0"/>
        <v>29</v>
      </c>
      <c r="K25" s="21">
        <f t="shared" si="1"/>
        <v>14.5</v>
      </c>
      <c r="M25" s="169"/>
      <c r="N25" s="36"/>
    </row>
    <row r="26" spans="1:14">
      <c r="A26" s="28">
        <v>16</v>
      </c>
      <c r="B26" s="29" t="s">
        <v>391</v>
      </c>
      <c r="C26" s="194"/>
      <c r="D26" s="21">
        <v>6</v>
      </c>
      <c r="E26" s="21">
        <v>11</v>
      </c>
      <c r="F26" s="21">
        <v>0</v>
      </c>
      <c r="G26" s="21">
        <v>4</v>
      </c>
      <c r="H26" s="21">
        <v>4</v>
      </c>
      <c r="I26" s="21">
        <v>0</v>
      </c>
      <c r="J26" s="21">
        <f t="shared" si="0"/>
        <v>25</v>
      </c>
      <c r="K26" s="21">
        <f t="shared" si="1"/>
        <v>12.5</v>
      </c>
      <c r="M26" s="169"/>
      <c r="N26" s="36"/>
    </row>
    <row r="27" spans="1:14">
      <c r="A27" s="28">
        <v>17</v>
      </c>
      <c r="B27" s="29" t="s">
        <v>398</v>
      </c>
      <c r="C27" s="194"/>
      <c r="D27" s="21">
        <v>6</v>
      </c>
      <c r="E27" s="21">
        <v>4</v>
      </c>
      <c r="F27" s="21">
        <v>0</v>
      </c>
      <c r="G27" s="21">
        <v>4</v>
      </c>
      <c r="H27" s="21">
        <v>3</v>
      </c>
      <c r="I27" s="21">
        <v>8</v>
      </c>
      <c r="J27" s="21">
        <f t="shared" si="0"/>
        <v>25</v>
      </c>
      <c r="K27" s="21">
        <f t="shared" si="1"/>
        <v>12.5</v>
      </c>
      <c r="M27" s="169"/>
      <c r="N27" s="36"/>
    </row>
    <row r="28" spans="1:14">
      <c r="A28" s="28">
        <v>18</v>
      </c>
      <c r="B28" s="29" t="s">
        <v>404</v>
      </c>
      <c r="C28" s="194"/>
      <c r="D28" s="21">
        <v>3</v>
      </c>
      <c r="E28" s="21">
        <v>5</v>
      </c>
      <c r="F28" s="21">
        <v>0</v>
      </c>
      <c r="G28" s="21">
        <v>4</v>
      </c>
      <c r="H28" s="21">
        <v>6</v>
      </c>
      <c r="I28" s="21">
        <v>8</v>
      </c>
      <c r="J28" s="21">
        <f t="shared" si="0"/>
        <v>26</v>
      </c>
      <c r="K28" s="21">
        <f t="shared" si="1"/>
        <v>13</v>
      </c>
      <c r="M28" s="169"/>
      <c r="N28" s="36"/>
    </row>
    <row r="29" spans="1:14">
      <c r="A29" s="28">
        <v>19</v>
      </c>
      <c r="B29" s="29" t="s">
        <v>409</v>
      </c>
      <c r="C29" s="194"/>
      <c r="D29" s="21">
        <v>5</v>
      </c>
      <c r="E29" s="21">
        <v>6</v>
      </c>
      <c r="F29" s="21">
        <v>0</v>
      </c>
      <c r="G29" s="21">
        <v>4</v>
      </c>
      <c r="H29" s="21">
        <v>3</v>
      </c>
      <c r="I29" s="21">
        <v>6</v>
      </c>
      <c r="J29" s="21">
        <f t="shared" si="0"/>
        <v>24</v>
      </c>
      <c r="K29" s="21">
        <f t="shared" si="1"/>
        <v>12</v>
      </c>
      <c r="M29" s="169"/>
      <c r="N29" s="36"/>
    </row>
    <row r="30" spans="1:14">
      <c r="A30" s="28">
        <v>20</v>
      </c>
      <c r="B30" s="29" t="s">
        <v>417</v>
      </c>
      <c r="C30" s="194"/>
      <c r="D30" s="21">
        <v>6</v>
      </c>
      <c r="E30" s="21">
        <v>5</v>
      </c>
      <c r="F30" s="21">
        <v>0</v>
      </c>
      <c r="G30" s="21">
        <v>4</v>
      </c>
      <c r="H30" s="21">
        <v>4</v>
      </c>
      <c r="I30" s="21">
        <v>8</v>
      </c>
      <c r="J30" s="21">
        <f t="shared" si="0"/>
        <v>27</v>
      </c>
      <c r="K30" s="21">
        <f t="shared" si="1"/>
        <v>13.5</v>
      </c>
      <c r="M30" s="169"/>
      <c r="N30" s="36"/>
    </row>
    <row r="31" spans="1:14">
      <c r="A31" s="28">
        <v>21</v>
      </c>
      <c r="B31" s="29" t="s">
        <v>425</v>
      </c>
      <c r="C31" s="194"/>
      <c r="D31" s="21">
        <v>6</v>
      </c>
      <c r="E31" s="21">
        <v>4</v>
      </c>
      <c r="F31" s="21">
        <v>0</v>
      </c>
      <c r="G31" s="21">
        <v>4</v>
      </c>
      <c r="H31" s="21">
        <v>6</v>
      </c>
      <c r="I31" s="21">
        <v>6</v>
      </c>
      <c r="J31" s="21">
        <f t="shared" si="0"/>
        <v>26</v>
      </c>
      <c r="K31" s="21">
        <f t="shared" si="1"/>
        <v>13</v>
      </c>
      <c r="M31" s="169"/>
      <c r="N31" s="36"/>
    </row>
    <row r="32" spans="1:14">
      <c r="A32" s="28">
        <v>22</v>
      </c>
      <c r="B32" s="29" t="s">
        <v>430</v>
      </c>
      <c r="C32" s="194"/>
      <c r="D32" s="21">
        <v>6</v>
      </c>
      <c r="E32" s="21">
        <v>4</v>
      </c>
      <c r="F32" s="21">
        <v>0</v>
      </c>
      <c r="G32" s="21">
        <v>4</v>
      </c>
      <c r="H32" s="21">
        <v>6</v>
      </c>
      <c r="I32" s="21">
        <v>6</v>
      </c>
      <c r="J32" s="21">
        <f t="shared" si="0"/>
        <v>26</v>
      </c>
      <c r="K32" s="21">
        <f t="shared" si="1"/>
        <v>13</v>
      </c>
      <c r="M32" s="169"/>
      <c r="N32" s="36"/>
    </row>
    <row r="33" spans="1:14">
      <c r="A33" s="28">
        <v>23</v>
      </c>
      <c r="B33" s="29" t="s">
        <v>438</v>
      </c>
      <c r="C33" s="29"/>
      <c r="D33" s="21">
        <v>3</v>
      </c>
      <c r="E33" s="21">
        <v>0</v>
      </c>
      <c r="F33" s="21">
        <v>0</v>
      </c>
      <c r="G33" s="21">
        <v>0</v>
      </c>
      <c r="H33" s="21">
        <v>0</v>
      </c>
      <c r="I33" s="21">
        <v>0</v>
      </c>
      <c r="J33" s="21">
        <f t="shared" si="0"/>
        <v>3</v>
      </c>
      <c r="K33" s="21">
        <f t="shared" si="1"/>
        <v>1.5</v>
      </c>
      <c r="M33" s="169"/>
      <c r="N33" s="36"/>
    </row>
    <row r="34" spans="4:14">
      <c r="D34" s="195"/>
      <c r="E34" s="195"/>
      <c r="F34" s="168"/>
      <c r="G34" s="195"/>
      <c r="H34" s="195"/>
      <c r="M34" s="36"/>
      <c r="N34" s="36"/>
    </row>
    <row r="35" spans="4:14">
      <c r="D35" s="195"/>
      <c r="E35" s="195"/>
      <c r="F35" s="168"/>
      <c r="G35" s="195"/>
      <c r="H35" s="195"/>
      <c r="M35" s="36"/>
      <c r="N35" s="36"/>
    </row>
    <row r="36" spans="4:14">
      <c r="D36" s="195"/>
      <c r="E36" s="195"/>
      <c r="F36" s="168"/>
      <c r="G36" s="195"/>
      <c r="H36" s="195"/>
      <c r="M36" s="36"/>
      <c r="N36" s="36"/>
    </row>
    <row r="37" spans="4:8">
      <c r="D37" s="195"/>
      <c r="E37" s="195"/>
      <c r="F37" s="195"/>
      <c r="G37" s="195"/>
      <c r="H37" s="195"/>
    </row>
    <row r="38" spans="4:8">
      <c r="D38" s="195"/>
      <c r="F38" s="195"/>
      <c r="G38" s="195"/>
      <c r="H38" s="195"/>
    </row>
    <row r="39" ht="15.75" spans="4:8">
      <c r="D39" s="196"/>
      <c r="E39" s="196"/>
      <c r="F39" s="196"/>
      <c r="G39" s="196"/>
      <c r="H39" s="196"/>
    </row>
    <row r="40" spans="4:8">
      <c r="D40" s="116"/>
      <c r="E40" s="116"/>
      <c r="F40" s="116"/>
      <c r="G40" s="116"/>
      <c r="H40" s="116"/>
    </row>
    <row r="41" spans="4:8">
      <c r="D41" s="116"/>
      <c r="E41" s="116"/>
      <c r="F41" s="116"/>
      <c r="G41" s="116"/>
      <c r="H41" s="116"/>
    </row>
    <row r="42" spans="4:8">
      <c r="D42" s="116"/>
      <c r="E42" s="116"/>
      <c r="F42" s="116"/>
      <c r="G42" s="116"/>
      <c r="H42" s="116"/>
    </row>
    <row r="43" spans="4:8">
      <c r="D43" s="116"/>
      <c r="E43" s="116"/>
      <c r="F43" s="116"/>
      <c r="G43" s="116"/>
      <c r="H43" s="116"/>
    </row>
    <row r="44" spans="4:8">
      <c r="D44" s="116"/>
      <c r="E44" s="116"/>
      <c r="F44" s="116"/>
      <c r="G44" s="116"/>
      <c r="H44" s="116"/>
    </row>
    <row r="45" spans="4:8">
      <c r="D45" s="116"/>
      <c r="E45" s="116"/>
      <c r="F45" s="116"/>
      <c r="G45" s="116"/>
      <c r="H45" s="116"/>
    </row>
    <row r="46" spans="4:8">
      <c r="D46" s="116"/>
      <c r="E46" s="116"/>
      <c r="F46" s="116"/>
      <c r="G46" s="116"/>
      <c r="H46" s="116"/>
    </row>
    <row r="47" spans="4:8">
      <c r="D47" s="116"/>
      <c r="E47" s="116"/>
      <c r="F47" s="116"/>
      <c r="G47" s="116"/>
      <c r="H47" s="116"/>
    </row>
    <row r="48" spans="4:8">
      <c r="D48" s="116"/>
      <c r="E48" s="116"/>
      <c r="F48" s="116"/>
      <c r="G48" s="116"/>
      <c r="H48" s="116"/>
    </row>
    <row r="49" spans="4:8">
      <c r="D49" s="116"/>
      <c r="E49" s="116"/>
      <c r="F49" s="116"/>
      <c r="G49" s="116"/>
      <c r="H49" s="116"/>
    </row>
  </sheetData>
  <mergeCells count="10">
    <mergeCell ref="D7:I7"/>
    <mergeCell ref="D8:F8"/>
    <mergeCell ref="A7:A9"/>
    <mergeCell ref="B7:B9"/>
    <mergeCell ref="C7:C9"/>
    <mergeCell ref="G8:G9"/>
    <mergeCell ref="H8:H9"/>
    <mergeCell ref="I8:I9"/>
    <mergeCell ref="J7:J9"/>
    <mergeCell ref="K7:K9"/>
  </mergeCells>
  <dataValidations count="1">
    <dataValidation type="list" allowBlank="1" showInputMessage="1" showErrorMessage="1" sqref="C11:C16">
      <formula1>$B$3:$B$5</formula1>
    </dataValidation>
  </dataValidations>
  <hyperlinks>
    <hyperlink ref="L1" location="'Daftar Tabel'!A1" display="&lt;&lt;&lt; Daftar Tabel"/>
  </hyperlink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14"/>
  <sheetViews>
    <sheetView workbookViewId="0">
      <pane xSplit="1" ySplit="4" topLeftCell="B7" activePane="bottomRight" state="frozen"/>
      <selection/>
      <selection pane="topRight"/>
      <selection pane="bottomLeft"/>
      <selection pane="bottomRight" activeCell="F21" sqref="F21"/>
    </sheetView>
  </sheetViews>
  <sheetFormatPr defaultColWidth="8.81904761904762" defaultRowHeight="15"/>
  <cols>
    <col min="1" max="1" width="5.54285714285714" style="33" customWidth="1"/>
    <col min="2" max="2" width="19.3619047619048" style="33" customWidth="1"/>
    <col min="3" max="3" width="13.4571428571429" style="33" customWidth="1"/>
    <col min="4" max="4" width="12.5428571428571" style="33" customWidth="1"/>
    <col min="5" max="5" width="13.7238095238095" style="33" customWidth="1"/>
    <col min="6" max="6" width="12.6285714285714" style="33" customWidth="1"/>
    <col min="7" max="7" width="14.0857142857143" style="33" customWidth="1"/>
    <col min="8" max="8" width="12.7238095238095" style="33" customWidth="1"/>
    <col min="9" max="9" width="14.4571428571429" style="33" customWidth="1"/>
    <col min="10" max="10" width="14.6285714285714" style="33" customWidth="1"/>
    <col min="11" max="16384" width="8.81904761904762" style="33"/>
  </cols>
  <sheetData>
    <row r="1" spans="1:10">
      <c r="A1" s="33" t="s">
        <v>457</v>
      </c>
      <c r="J1" s="3" t="s">
        <v>135</v>
      </c>
    </row>
    <row r="3" hidden="1" spans="2:2">
      <c r="B3" s="33" t="s">
        <v>201</v>
      </c>
    </row>
    <row r="4" hidden="1"/>
    <row r="5" hidden="1" spans="2:2">
      <c r="B5" s="33" t="s">
        <v>202</v>
      </c>
    </row>
    <row r="6" hidden="1"/>
    <row r="7" ht="63.75" spans="1:9">
      <c r="A7" s="44" t="s">
        <v>203</v>
      </c>
      <c r="B7" s="44" t="s">
        <v>285</v>
      </c>
      <c r="C7" s="44" t="s">
        <v>286</v>
      </c>
      <c r="D7" s="44" t="s">
        <v>287</v>
      </c>
      <c r="E7" s="44" t="s">
        <v>289</v>
      </c>
      <c r="F7" s="44" t="s">
        <v>290</v>
      </c>
      <c r="G7" s="44" t="s">
        <v>291</v>
      </c>
      <c r="H7" s="44" t="s">
        <v>292</v>
      </c>
      <c r="I7" s="44" t="s">
        <v>293</v>
      </c>
    </row>
    <row r="8" spans="1:9">
      <c r="A8" s="45">
        <v>1</v>
      </c>
      <c r="B8" s="45">
        <v>2</v>
      </c>
      <c r="C8" s="45">
        <v>3</v>
      </c>
      <c r="D8" s="45">
        <v>4</v>
      </c>
      <c r="E8" s="45">
        <v>5</v>
      </c>
      <c r="F8" s="45">
        <v>6</v>
      </c>
      <c r="G8" s="45">
        <v>7</v>
      </c>
      <c r="H8" s="45">
        <v>8</v>
      </c>
      <c r="I8" s="45">
        <v>9</v>
      </c>
    </row>
    <row r="9" spans="1:9">
      <c r="A9" s="20">
        <v>1</v>
      </c>
      <c r="B9" s="29"/>
      <c r="C9" s="21"/>
      <c r="D9" s="21"/>
      <c r="E9" s="21"/>
      <c r="F9" s="21"/>
      <c r="G9" s="21"/>
      <c r="H9" s="21"/>
      <c r="I9" s="21"/>
    </row>
    <row r="10" spans="1:9">
      <c r="A10" s="20">
        <v>2</v>
      </c>
      <c r="B10" s="29"/>
      <c r="C10" s="21"/>
      <c r="D10" s="21"/>
      <c r="E10" s="21"/>
      <c r="F10" s="21"/>
      <c r="G10" s="21"/>
      <c r="H10" s="21"/>
      <c r="I10" s="21"/>
    </row>
    <row r="11" spans="1:9">
      <c r="A11" s="20">
        <v>3</v>
      </c>
      <c r="B11" s="29"/>
      <c r="C11" s="21"/>
      <c r="D11" s="21"/>
      <c r="E11" s="21"/>
      <c r="F11" s="21"/>
      <c r="G11" s="21"/>
      <c r="H11" s="21"/>
      <c r="I11" s="21"/>
    </row>
    <row r="12" spans="1:9">
      <c r="A12" s="20">
        <v>4</v>
      </c>
      <c r="B12" s="29"/>
      <c r="C12" s="21"/>
      <c r="D12" s="21"/>
      <c r="E12" s="21"/>
      <c r="F12" s="21"/>
      <c r="G12" s="21"/>
      <c r="H12" s="21"/>
      <c r="I12" s="21"/>
    </row>
    <row r="13" spans="1:9">
      <c r="A13" s="20">
        <v>5</v>
      </c>
      <c r="B13" s="29"/>
      <c r="C13" s="21"/>
      <c r="D13" s="21"/>
      <c r="E13" s="21"/>
      <c r="F13" s="21"/>
      <c r="G13" s="21"/>
      <c r="H13" s="21"/>
      <c r="I13" s="21"/>
    </row>
    <row r="14" spans="1:9">
      <c r="A14" s="20" t="s">
        <v>458</v>
      </c>
      <c r="B14" s="192"/>
      <c r="C14" s="21"/>
      <c r="D14" s="21"/>
      <c r="E14" s="21"/>
      <c r="F14" s="21"/>
      <c r="G14" s="21"/>
      <c r="H14" s="21"/>
      <c r="I14" s="21"/>
    </row>
  </sheetData>
  <dataValidations count="1">
    <dataValidation type="list" allowBlank="1" showInputMessage="1" showErrorMessage="1" sqref="I9:I14">
      <formula1>$B$4:$B$5</formula1>
    </dataValidation>
  </dataValidations>
  <hyperlinks>
    <hyperlink ref="J1" location="'Daftar Tabel'!A1" display="&lt;&lt;&lt; Daftar Tabel"/>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NTU</Company>
  <Application>Microsoft Excel</Application>
  <HeadingPairs>
    <vt:vector size="2" baseType="variant">
      <vt:variant>
        <vt:lpstr>工作表</vt:lpstr>
      </vt:variant>
      <vt:variant>
        <vt:i4>44</vt:i4>
      </vt:variant>
    </vt:vector>
  </HeadingPairs>
  <TitlesOfParts>
    <vt:vector size="44" baseType="lpstr">
      <vt:lpstr>Menu</vt:lpstr>
      <vt:lpstr>Daftar Tabel</vt:lpstr>
      <vt:lpstr>PS</vt:lpstr>
      <vt:lpstr>1</vt:lpstr>
      <vt:lpstr>2a</vt:lpstr>
      <vt:lpstr>2b</vt:lpstr>
      <vt:lpstr>3a1</vt:lpstr>
      <vt:lpstr>3a2</vt:lpstr>
      <vt:lpstr>3a3</vt:lpstr>
      <vt:lpstr>3a4</vt:lpstr>
      <vt:lpstr>3a5</vt:lpstr>
      <vt:lpstr>3b1</vt:lpstr>
      <vt:lpstr>3b2</vt:lpstr>
      <vt:lpstr>3b3</vt:lpstr>
      <vt:lpstr>3b4</vt:lpstr>
      <vt:lpstr>3b5-1</vt:lpstr>
      <vt:lpstr>3b5-2</vt:lpstr>
      <vt:lpstr>3b5-3</vt:lpstr>
      <vt:lpstr>3b5-4</vt:lpstr>
      <vt:lpstr>3b6</vt:lpstr>
      <vt:lpstr>3b7</vt:lpstr>
      <vt:lpstr>4</vt:lpstr>
      <vt:lpstr>5a</vt:lpstr>
      <vt:lpstr>5b</vt:lpstr>
      <vt:lpstr>5c</vt:lpstr>
      <vt:lpstr>6a</vt:lpstr>
      <vt:lpstr>6b</vt:lpstr>
      <vt:lpstr>7</vt:lpstr>
      <vt:lpstr>8a</vt:lpstr>
      <vt:lpstr>8b1</vt:lpstr>
      <vt:lpstr>8b2</vt:lpstr>
      <vt:lpstr>8c</vt:lpstr>
      <vt:lpstr>8d1</vt:lpstr>
      <vt:lpstr>8d2</vt:lpstr>
      <vt:lpstr>8e_1</vt:lpstr>
      <vt:lpstr>Ref 8e2</vt:lpstr>
      <vt:lpstr>8e_2</vt:lpstr>
      <vt:lpstr>8f1</vt:lpstr>
      <vt:lpstr>8f2</vt:lpstr>
      <vt:lpstr>8f3</vt:lpstr>
      <vt:lpstr>8f4-1</vt:lpstr>
      <vt:lpstr>8f4-2</vt:lpstr>
      <vt:lpstr>8f4-3</vt:lpstr>
      <vt:lpstr>8f4-4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Radon Dhelika</dc:creator>
  <cp:lastModifiedBy>Sony Vaio</cp:lastModifiedBy>
  <dcterms:created xsi:type="dcterms:W3CDTF">2009-07-06T01:37:00Z</dcterms:created>
  <cp:lastPrinted>2018-07-27T08:27:00Z</cp:lastPrinted>
  <dcterms:modified xsi:type="dcterms:W3CDTF">2019-07-08T03:21:25Z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1033-11.2.0.8641</vt:lpwstr>
  </property>
</Properties>
</file>